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Mac\Home\Downloads\"/>
    </mc:Choice>
  </mc:AlternateContent>
  <xr:revisionPtr revIDLastSave="0" documentId="13_ncr:1_{60237856-5557-49D9-90F6-9C25F1D45BC5}" xr6:coauthVersionLast="46" xr6:coauthVersionMax="46" xr10:uidLastSave="{00000000-0000-0000-0000-000000000000}"/>
  <bookViews>
    <workbookView xWindow="-90" yWindow="-90" windowWidth="25965" windowHeight="13725" tabRatio="736" activeTab="1" xr2:uid="{B5BBCB3B-73DF-4BEF-91C4-DEEF3EE1C985}"/>
  </bookViews>
  <sheets>
    <sheet name="ORDER" sheetId="2" r:id="rId1"/>
    <sheet name="Pivot Order" sheetId="11" r:id="rId2"/>
    <sheet name="Supplier FR-EN" sheetId="8" state="hidden" r:id="rId3"/>
  </sheets>
  <definedNames>
    <definedName name="_xlnm._FilterDatabase" localSheetId="0" hidden="1">ORDER!$A$1:$Y$323</definedName>
  </definedNames>
  <calcPr calcId="191029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2" i="2" l="1"/>
  <c r="W322" i="2" s="1"/>
  <c r="P323" i="2"/>
  <c r="P257" i="2"/>
  <c r="W257" i="2" s="1"/>
  <c r="P258" i="2"/>
  <c r="P259" i="2"/>
  <c r="W259" i="2" s="1"/>
  <c r="P260" i="2"/>
  <c r="P243" i="2"/>
  <c r="W243" i="2" s="1"/>
  <c r="P261" i="2"/>
  <c r="P262" i="2"/>
  <c r="W262" i="2" s="1"/>
  <c r="P263" i="2"/>
  <c r="W263" i="2" s="1"/>
  <c r="P264" i="2"/>
  <c r="W264" i="2" s="1"/>
  <c r="P265" i="2"/>
  <c r="P266" i="2"/>
  <c r="P267" i="2"/>
  <c r="P268" i="2"/>
  <c r="W268" i="2" s="1"/>
  <c r="P269" i="2"/>
  <c r="P270" i="2"/>
  <c r="P2" i="2"/>
  <c r="P3" i="2"/>
  <c r="P4" i="2"/>
  <c r="W4" i="2" s="1"/>
  <c r="P5" i="2"/>
  <c r="P6" i="2"/>
  <c r="P7" i="2"/>
  <c r="W7" i="2" s="1"/>
  <c r="P8" i="2"/>
  <c r="P194" i="2"/>
  <c r="P195" i="2"/>
  <c r="P9" i="2"/>
  <c r="W9" i="2" s="1"/>
  <c r="P11" i="2"/>
  <c r="P12" i="2"/>
  <c r="W12" i="2" s="1"/>
  <c r="P13" i="2"/>
  <c r="P14" i="2"/>
  <c r="P15" i="2"/>
  <c r="P16" i="2"/>
  <c r="W16" i="2" s="1"/>
  <c r="P17" i="2"/>
  <c r="P18" i="2"/>
  <c r="P19" i="2"/>
  <c r="P196" i="2"/>
  <c r="P244" i="2"/>
  <c r="W244" i="2" s="1"/>
  <c r="P197" i="2"/>
  <c r="P10" i="2"/>
  <c r="W10" i="2" s="1"/>
  <c r="P255" i="2"/>
  <c r="P256" i="2"/>
  <c r="P20" i="2"/>
  <c r="P21" i="2"/>
  <c r="P22" i="2"/>
  <c r="P23" i="2"/>
  <c r="P24" i="2"/>
  <c r="P25" i="2"/>
  <c r="W25" i="2" s="1"/>
  <c r="P26" i="2"/>
  <c r="P27" i="2"/>
  <c r="W27" i="2" s="1"/>
  <c r="P28" i="2"/>
  <c r="P29" i="2"/>
  <c r="P30" i="2"/>
  <c r="W30" i="2" s="1"/>
  <c r="P31" i="2"/>
  <c r="P32" i="2"/>
  <c r="P33" i="2"/>
  <c r="W33" i="2" s="1"/>
  <c r="P34" i="2"/>
  <c r="P35" i="2"/>
  <c r="P36" i="2"/>
  <c r="P198" i="2"/>
  <c r="P199" i="2"/>
  <c r="W199" i="2" s="1"/>
  <c r="P200" i="2"/>
  <c r="P245" i="2"/>
  <c r="W245" i="2" s="1"/>
  <c r="P201" i="2"/>
  <c r="P202" i="2"/>
  <c r="W202" i="2" s="1"/>
  <c r="P203" i="2"/>
  <c r="P204" i="2"/>
  <c r="W204" i="2" s="1"/>
  <c r="P205" i="2"/>
  <c r="P37" i="2"/>
  <c r="P271" i="2"/>
  <c r="P272" i="2"/>
  <c r="P206" i="2"/>
  <c r="W206" i="2" s="1"/>
  <c r="P207" i="2"/>
  <c r="P246" i="2"/>
  <c r="P208" i="2"/>
  <c r="W208" i="2" s="1"/>
  <c r="P209" i="2"/>
  <c r="P38" i="2"/>
  <c r="P39" i="2"/>
  <c r="P40" i="2"/>
  <c r="W40" i="2" s="1"/>
  <c r="P41" i="2"/>
  <c r="W41" i="2" s="1"/>
  <c r="P42" i="2"/>
  <c r="P43" i="2"/>
  <c r="P44" i="2"/>
  <c r="P247" i="2"/>
  <c r="P248" i="2"/>
  <c r="P210" i="2"/>
  <c r="P211" i="2"/>
  <c r="W211" i="2" s="1"/>
  <c r="P212" i="2"/>
  <c r="P45" i="2"/>
  <c r="P46" i="2"/>
  <c r="W46" i="2" s="1"/>
  <c r="P47" i="2"/>
  <c r="P48" i="2"/>
  <c r="W48" i="2" s="1"/>
  <c r="P49" i="2"/>
  <c r="P50" i="2"/>
  <c r="P51" i="2"/>
  <c r="P52" i="2"/>
  <c r="W52" i="2" s="1"/>
  <c r="P53" i="2"/>
  <c r="P54" i="2"/>
  <c r="W54" i="2" s="1"/>
  <c r="P55" i="2"/>
  <c r="P56" i="2"/>
  <c r="W56" i="2" s="1"/>
  <c r="P57" i="2"/>
  <c r="P58" i="2"/>
  <c r="W58" i="2" s="1"/>
  <c r="P59" i="2"/>
  <c r="P60" i="2"/>
  <c r="P61" i="2"/>
  <c r="P62" i="2"/>
  <c r="P63" i="2"/>
  <c r="P64" i="2"/>
  <c r="W64" i="2" s="1"/>
  <c r="P65" i="2"/>
  <c r="P66" i="2"/>
  <c r="W66" i="2" s="1"/>
  <c r="P67" i="2"/>
  <c r="P68" i="2"/>
  <c r="W68" i="2" s="1"/>
  <c r="P69" i="2"/>
  <c r="P70" i="2"/>
  <c r="W70" i="2" s="1"/>
  <c r="P71" i="2"/>
  <c r="P72" i="2"/>
  <c r="W72" i="2" s="1"/>
  <c r="P73" i="2"/>
  <c r="P74" i="2"/>
  <c r="W74" i="2" s="1"/>
  <c r="P75" i="2"/>
  <c r="P76" i="2"/>
  <c r="W76" i="2" s="1"/>
  <c r="P77" i="2"/>
  <c r="P78" i="2"/>
  <c r="P213" i="2"/>
  <c r="P79" i="2"/>
  <c r="W79" i="2" s="1"/>
  <c r="P214" i="2"/>
  <c r="P80" i="2"/>
  <c r="P215" i="2"/>
  <c r="W215" i="2" s="1"/>
  <c r="P216" i="2"/>
  <c r="P217" i="2"/>
  <c r="P218" i="2"/>
  <c r="P81" i="2"/>
  <c r="W81" i="2" s="1"/>
  <c r="P82" i="2"/>
  <c r="P83" i="2"/>
  <c r="P84" i="2"/>
  <c r="P85" i="2"/>
  <c r="W85" i="2" s="1"/>
  <c r="P86" i="2"/>
  <c r="P219" i="2"/>
  <c r="P87" i="2"/>
  <c r="P88" i="2"/>
  <c r="W88" i="2" s="1"/>
  <c r="P220" i="2"/>
  <c r="W220" i="2" s="1"/>
  <c r="P89" i="2"/>
  <c r="P90" i="2"/>
  <c r="P221" i="2"/>
  <c r="W221" i="2" s="1"/>
  <c r="P222" i="2"/>
  <c r="P223" i="2"/>
  <c r="P224" i="2"/>
  <c r="P225" i="2"/>
  <c r="W225" i="2" s="1"/>
  <c r="P91" i="2"/>
  <c r="P92" i="2"/>
  <c r="P93" i="2"/>
  <c r="W93" i="2" s="1"/>
  <c r="P94" i="2"/>
  <c r="P95" i="2"/>
  <c r="W95" i="2" s="1"/>
  <c r="P96" i="2"/>
  <c r="P97" i="2"/>
  <c r="W97" i="2" s="1"/>
  <c r="P98" i="2"/>
  <c r="P99" i="2"/>
  <c r="W99" i="2" s="1"/>
  <c r="P100" i="2"/>
  <c r="P101" i="2"/>
  <c r="W101" i="2" s="1"/>
  <c r="P102" i="2"/>
  <c r="P103" i="2"/>
  <c r="W103" i="2" s="1"/>
  <c r="P104" i="2"/>
  <c r="P105" i="2"/>
  <c r="P106" i="2"/>
  <c r="P107" i="2"/>
  <c r="W107" i="2" s="1"/>
  <c r="P108" i="2"/>
  <c r="P109" i="2"/>
  <c r="W109" i="2" s="1"/>
  <c r="P273" i="2"/>
  <c r="P274" i="2"/>
  <c r="W274" i="2" s="1"/>
  <c r="P275" i="2"/>
  <c r="P110" i="2"/>
  <c r="W110" i="2" s="1"/>
  <c r="P111" i="2"/>
  <c r="P112" i="2"/>
  <c r="W112" i="2" s="1"/>
  <c r="P276" i="2"/>
  <c r="P277" i="2"/>
  <c r="W277" i="2" s="1"/>
  <c r="P113" i="2"/>
  <c r="P114" i="2"/>
  <c r="W114" i="2" s="1"/>
  <c r="P278" i="2"/>
  <c r="P279" i="2"/>
  <c r="P280" i="2"/>
  <c r="P115" i="2"/>
  <c r="W115" i="2" s="1"/>
  <c r="P116" i="2"/>
  <c r="P117" i="2"/>
  <c r="W117" i="2" s="1"/>
  <c r="P118" i="2"/>
  <c r="P119" i="2"/>
  <c r="W119" i="2" s="1"/>
  <c r="P120" i="2"/>
  <c r="P226" i="2"/>
  <c r="P121" i="2"/>
  <c r="P122" i="2"/>
  <c r="W122" i="2" s="1"/>
  <c r="P249" i="2"/>
  <c r="P227" i="2"/>
  <c r="W227" i="2" s="1"/>
  <c r="P228" i="2"/>
  <c r="P281" i="2"/>
  <c r="W281" i="2" s="1"/>
  <c r="P282" i="2"/>
  <c r="P250" i="2"/>
  <c r="P123" i="2"/>
  <c r="W123" i="2" s="1"/>
  <c r="P283" i="2"/>
  <c r="P284" i="2"/>
  <c r="P285" i="2"/>
  <c r="P124" i="2"/>
  <c r="P125" i="2"/>
  <c r="W125" i="2" s="1"/>
  <c r="P126" i="2"/>
  <c r="P127" i="2"/>
  <c r="W127" i="2" s="1"/>
  <c r="P128" i="2"/>
  <c r="P129" i="2"/>
  <c r="W129" i="2" s="1"/>
  <c r="P130" i="2"/>
  <c r="P131" i="2"/>
  <c r="P229" i="2"/>
  <c r="W229" i="2" s="1"/>
  <c r="P132" i="2"/>
  <c r="P133" i="2"/>
  <c r="P134" i="2"/>
  <c r="P251" i="2"/>
  <c r="W251" i="2" s="1"/>
  <c r="P230" i="2"/>
  <c r="P231" i="2"/>
  <c r="P232" i="2"/>
  <c r="P233" i="2"/>
  <c r="W233" i="2" s="1"/>
  <c r="P234" i="2"/>
  <c r="P135" i="2"/>
  <c r="P136" i="2"/>
  <c r="P137" i="2"/>
  <c r="P235" i="2"/>
  <c r="P138" i="2"/>
  <c r="P139" i="2"/>
  <c r="P140" i="2"/>
  <c r="P141" i="2"/>
  <c r="W141" i="2" s="1"/>
  <c r="P142" i="2"/>
  <c r="P143" i="2"/>
  <c r="W143" i="2" s="1"/>
  <c r="P144" i="2"/>
  <c r="P145" i="2"/>
  <c r="W145" i="2" s="1"/>
  <c r="P146" i="2"/>
  <c r="P252" i="2"/>
  <c r="W252" i="2" s="1"/>
  <c r="P147" i="2"/>
  <c r="W147" i="2" s="1"/>
  <c r="P236" i="2"/>
  <c r="P237" i="2"/>
  <c r="P148" i="2"/>
  <c r="W148" i="2" s="1"/>
  <c r="P149" i="2"/>
  <c r="W149" i="2" s="1"/>
  <c r="P286" i="2"/>
  <c r="P287" i="2"/>
  <c r="P288" i="2"/>
  <c r="P289" i="2"/>
  <c r="W289" i="2" s="1"/>
  <c r="P238" i="2"/>
  <c r="P239" i="2"/>
  <c r="P150" i="2"/>
  <c r="P151" i="2"/>
  <c r="P152" i="2"/>
  <c r="P153" i="2"/>
  <c r="P154" i="2"/>
  <c r="P253" i="2"/>
  <c r="W253" i="2" s="1"/>
  <c r="P155" i="2"/>
  <c r="W155" i="2" s="1"/>
  <c r="P240" i="2"/>
  <c r="P241" i="2"/>
  <c r="W241" i="2" s="1"/>
  <c r="P242" i="2"/>
  <c r="P290" i="2"/>
  <c r="P291" i="2"/>
  <c r="W291" i="2" s="1"/>
  <c r="P292" i="2"/>
  <c r="P293" i="2"/>
  <c r="P294" i="2"/>
  <c r="P295" i="2"/>
  <c r="W295" i="2" s="1"/>
  <c r="P296" i="2"/>
  <c r="P297" i="2"/>
  <c r="W297" i="2" s="1"/>
  <c r="P298" i="2"/>
  <c r="P299" i="2"/>
  <c r="W299" i="2" s="1"/>
  <c r="P156" i="2"/>
  <c r="W156" i="2" s="1"/>
  <c r="P157" i="2"/>
  <c r="P158" i="2"/>
  <c r="W158" i="2" s="1"/>
  <c r="P159" i="2"/>
  <c r="P160" i="2"/>
  <c r="P161" i="2"/>
  <c r="P162" i="2"/>
  <c r="W162" i="2" s="1"/>
  <c r="P163" i="2"/>
  <c r="P164" i="2"/>
  <c r="W164" i="2" s="1"/>
  <c r="P254" i="2"/>
  <c r="P165" i="2"/>
  <c r="P166" i="2"/>
  <c r="W166" i="2" s="1"/>
  <c r="P167" i="2"/>
  <c r="P168" i="2"/>
  <c r="W168" i="2" s="1"/>
  <c r="P300" i="2"/>
  <c r="W300" i="2" s="1"/>
  <c r="P301" i="2"/>
  <c r="P302" i="2"/>
  <c r="P303" i="2"/>
  <c r="W303" i="2" s="1"/>
  <c r="P169" i="2"/>
  <c r="W169" i="2" s="1"/>
  <c r="P170" i="2"/>
  <c r="P171" i="2"/>
  <c r="W171" i="2" s="1"/>
  <c r="P172" i="2"/>
  <c r="P173" i="2"/>
  <c r="W173" i="2" s="1"/>
  <c r="P174" i="2"/>
  <c r="P175" i="2"/>
  <c r="W175" i="2" s="1"/>
  <c r="P176" i="2"/>
  <c r="W176" i="2" s="1"/>
  <c r="P177" i="2"/>
  <c r="P304" i="2"/>
  <c r="P305" i="2"/>
  <c r="P306" i="2"/>
  <c r="W306" i="2" s="1"/>
  <c r="P307" i="2"/>
  <c r="P178" i="2"/>
  <c r="P179" i="2"/>
  <c r="W179" i="2" s="1"/>
  <c r="P180" i="2"/>
  <c r="P181" i="2"/>
  <c r="W181" i="2" s="1"/>
  <c r="P182" i="2"/>
  <c r="P308" i="2"/>
  <c r="P183" i="2"/>
  <c r="P184" i="2"/>
  <c r="W184" i="2" s="1"/>
  <c r="P185" i="2"/>
  <c r="P186" i="2"/>
  <c r="P187" i="2"/>
  <c r="P188" i="2"/>
  <c r="P189" i="2"/>
  <c r="W189" i="2" s="1"/>
  <c r="P190" i="2"/>
  <c r="P191" i="2"/>
  <c r="P309" i="2"/>
  <c r="P310" i="2"/>
  <c r="P311" i="2"/>
  <c r="P312" i="2"/>
  <c r="W312" i="2" s="1"/>
  <c r="P313" i="2"/>
  <c r="P314" i="2"/>
  <c r="P315" i="2"/>
  <c r="W315" i="2" s="1"/>
  <c r="P192" i="2"/>
  <c r="W192" i="2" s="1"/>
  <c r="P193" i="2"/>
  <c r="P316" i="2"/>
  <c r="W316" i="2" s="1"/>
  <c r="P317" i="2"/>
  <c r="P318" i="2"/>
  <c r="P319" i="2"/>
  <c r="W319" i="2" s="1"/>
  <c r="P320" i="2"/>
  <c r="P321" i="2"/>
  <c r="W260" i="2"/>
  <c r="W266" i="2"/>
  <c r="W270" i="2"/>
  <c r="W2" i="2"/>
  <c r="W6" i="2"/>
  <c r="W194" i="2"/>
  <c r="W14" i="2"/>
  <c r="W18" i="2"/>
  <c r="W20" i="2"/>
  <c r="W22" i="2"/>
  <c r="W35" i="2"/>
  <c r="W272" i="2"/>
  <c r="W38" i="2"/>
  <c r="W44" i="2"/>
  <c r="W248" i="2"/>
  <c r="W50" i="2"/>
  <c r="W60" i="2"/>
  <c r="W62" i="2"/>
  <c r="W78" i="2"/>
  <c r="W217" i="2"/>
  <c r="W83" i="2"/>
  <c r="W219" i="2"/>
  <c r="W89" i="2"/>
  <c r="W223" i="2"/>
  <c r="W92" i="2"/>
  <c r="W105" i="2"/>
  <c r="W279" i="2"/>
  <c r="W284" i="2"/>
  <c r="W133" i="2"/>
  <c r="W231" i="2"/>
  <c r="W135" i="2"/>
  <c r="W139" i="2"/>
  <c r="W237" i="2"/>
  <c r="W287" i="2"/>
  <c r="W239" i="2"/>
  <c r="W151" i="2"/>
  <c r="W153" i="2"/>
  <c r="W293" i="2"/>
  <c r="W160" i="2"/>
  <c r="W302" i="2"/>
  <c r="W304" i="2"/>
  <c r="W187" i="2"/>
  <c r="W313" i="2"/>
  <c r="W317" i="2"/>
  <c r="W321" i="2"/>
  <c r="N322" i="2"/>
  <c r="N323" i="2"/>
  <c r="N257" i="2"/>
  <c r="N258" i="2"/>
  <c r="N259" i="2"/>
  <c r="N260" i="2"/>
  <c r="N243" i="2"/>
  <c r="N261" i="2"/>
  <c r="N262" i="2"/>
  <c r="N263" i="2"/>
  <c r="N264" i="2"/>
  <c r="N265" i="2"/>
  <c r="N266" i="2"/>
  <c r="N267" i="2"/>
  <c r="N268" i="2"/>
  <c r="N269" i="2"/>
  <c r="N270" i="2"/>
  <c r="N2" i="2"/>
  <c r="N3" i="2"/>
  <c r="N4" i="2"/>
  <c r="N5" i="2"/>
  <c r="N6" i="2"/>
  <c r="N7" i="2"/>
  <c r="N8" i="2"/>
  <c r="N194" i="2"/>
  <c r="N195" i="2"/>
  <c r="N9" i="2"/>
  <c r="N11" i="2"/>
  <c r="N12" i="2"/>
  <c r="N13" i="2"/>
  <c r="N14" i="2"/>
  <c r="N15" i="2"/>
  <c r="N16" i="2"/>
  <c r="N17" i="2"/>
  <c r="N18" i="2"/>
  <c r="N19" i="2"/>
  <c r="N196" i="2"/>
  <c r="N244" i="2"/>
  <c r="N197" i="2"/>
  <c r="N10" i="2"/>
  <c r="N255" i="2"/>
  <c r="N256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198" i="2"/>
  <c r="N199" i="2"/>
  <c r="N200" i="2"/>
  <c r="N245" i="2"/>
  <c r="N201" i="2"/>
  <c r="N202" i="2"/>
  <c r="N203" i="2"/>
  <c r="N204" i="2"/>
  <c r="N205" i="2"/>
  <c r="N37" i="2"/>
  <c r="N271" i="2"/>
  <c r="N272" i="2"/>
  <c r="N206" i="2"/>
  <c r="N207" i="2"/>
  <c r="N246" i="2"/>
  <c r="N208" i="2"/>
  <c r="N209" i="2"/>
  <c r="N38" i="2"/>
  <c r="N39" i="2"/>
  <c r="N40" i="2"/>
  <c r="N41" i="2"/>
  <c r="N42" i="2"/>
  <c r="N43" i="2"/>
  <c r="N44" i="2"/>
  <c r="N247" i="2"/>
  <c r="N248" i="2"/>
  <c r="N210" i="2"/>
  <c r="N211" i="2"/>
  <c r="N212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213" i="2"/>
  <c r="N79" i="2"/>
  <c r="N214" i="2"/>
  <c r="N80" i="2"/>
  <c r="N215" i="2"/>
  <c r="N216" i="2"/>
  <c r="N217" i="2"/>
  <c r="N218" i="2"/>
  <c r="N81" i="2"/>
  <c r="N82" i="2"/>
  <c r="N83" i="2"/>
  <c r="N84" i="2"/>
  <c r="N85" i="2"/>
  <c r="N86" i="2"/>
  <c r="N219" i="2"/>
  <c r="N87" i="2"/>
  <c r="N88" i="2"/>
  <c r="N220" i="2"/>
  <c r="N89" i="2"/>
  <c r="N90" i="2"/>
  <c r="N221" i="2"/>
  <c r="N222" i="2"/>
  <c r="N223" i="2"/>
  <c r="N224" i="2"/>
  <c r="N225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273" i="2"/>
  <c r="N274" i="2"/>
  <c r="N275" i="2"/>
  <c r="N110" i="2"/>
  <c r="N111" i="2"/>
  <c r="N112" i="2"/>
  <c r="N276" i="2"/>
  <c r="N277" i="2"/>
  <c r="N113" i="2"/>
  <c r="N114" i="2"/>
  <c r="N278" i="2"/>
  <c r="N279" i="2"/>
  <c r="N280" i="2"/>
  <c r="N115" i="2"/>
  <c r="N116" i="2"/>
  <c r="N117" i="2"/>
  <c r="N118" i="2"/>
  <c r="N119" i="2"/>
  <c r="N120" i="2"/>
  <c r="N226" i="2"/>
  <c r="N121" i="2"/>
  <c r="N122" i="2"/>
  <c r="N249" i="2"/>
  <c r="N227" i="2"/>
  <c r="N228" i="2"/>
  <c r="N281" i="2"/>
  <c r="N282" i="2"/>
  <c r="N250" i="2"/>
  <c r="N123" i="2"/>
  <c r="N283" i="2"/>
  <c r="N284" i="2"/>
  <c r="N285" i="2"/>
  <c r="N124" i="2"/>
  <c r="N125" i="2"/>
  <c r="N126" i="2"/>
  <c r="N127" i="2"/>
  <c r="N128" i="2"/>
  <c r="N129" i="2"/>
  <c r="N130" i="2"/>
  <c r="N131" i="2"/>
  <c r="N229" i="2"/>
  <c r="N132" i="2"/>
  <c r="N133" i="2"/>
  <c r="N134" i="2"/>
  <c r="N251" i="2"/>
  <c r="N230" i="2"/>
  <c r="N231" i="2"/>
  <c r="N232" i="2"/>
  <c r="N233" i="2"/>
  <c r="N234" i="2"/>
  <c r="N135" i="2"/>
  <c r="N136" i="2"/>
  <c r="N137" i="2"/>
  <c r="N235" i="2"/>
  <c r="N138" i="2"/>
  <c r="N139" i="2"/>
  <c r="N140" i="2"/>
  <c r="N141" i="2"/>
  <c r="N142" i="2"/>
  <c r="N143" i="2"/>
  <c r="N144" i="2"/>
  <c r="N145" i="2"/>
  <c r="N146" i="2"/>
  <c r="N252" i="2"/>
  <c r="N147" i="2"/>
  <c r="N236" i="2"/>
  <c r="N237" i="2"/>
  <c r="N148" i="2"/>
  <c r="N149" i="2"/>
  <c r="N286" i="2"/>
  <c r="N287" i="2"/>
  <c r="N288" i="2"/>
  <c r="N289" i="2"/>
  <c r="N238" i="2"/>
  <c r="N239" i="2"/>
  <c r="N150" i="2"/>
  <c r="N151" i="2"/>
  <c r="N152" i="2"/>
  <c r="N153" i="2"/>
  <c r="N154" i="2"/>
  <c r="N253" i="2"/>
  <c r="N155" i="2"/>
  <c r="N240" i="2"/>
  <c r="N241" i="2"/>
  <c r="N242" i="2"/>
  <c r="N290" i="2"/>
  <c r="N291" i="2"/>
  <c r="N292" i="2"/>
  <c r="N293" i="2"/>
  <c r="N294" i="2"/>
  <c r="N295" i="2"/>
  <c r="N296" i="2"/>
  <c r="N297" i="2"/>
  <c r="N298" i="2"/>
  <c r="N299" i="2"/>
  <c r="N156" i="2"/>
  <c r="N157" i="2"/>
  <c r="N158" i="2"/>
  <c r="N159" i="2"/>
  <c r="N160" i="2"/>
  <c r="N161" i="2"/>
  <c r="N162" i="2"/>
  <c r="N163" i="2"/>
  <c r="N164" i="2"/>
  <c r="N254" i="2"/>
  <c r="N165" i="2"/>
  <c r="N166" i="2"/>
  <c r="N167" i="2"/>
  <c r="N168" i="2"/>
  <c r="N300" i="2"/>
  <c r="N301" i="2"/>
  <c r="N302" i="2"/>
  <c r="N303" i="2"/>
  <c r="N169" i="2"/>
  <c r="N170" i="2"/>
  <c r="N171" i="2"/>
  <c r="N172" i="2"/>
  <c r="N173" i="2"/>
  <c r="N174" i="2"/>
  <c r="N175" i="2"/>
  <c r="N176" i="2"/>
  <c r="N177" i="2"/>
  <c r="N304" i="2"/>
  <c r="N305" i="2"/>
  <c r="N306" i="2"/>
  <c r="N307" i="2"/>
  <c r="N178" i="2"/>
  <c r="N179" i="2"/>
  <c r="N180" i="2"/>
  <c r="N181" i="2"/>
  <c r="N182" i="2"/>
  <c r="N308" i="2"/>
  <c r="N183" i="2"/>
  <c r="N184" i="2"/>
  <c r="N185" i="2"/>
  <c r="N186" i="2"/>
  <c r="N187" i="2"/>
  <c r="N188" i="2"/>
  <c r="N189" i="2"/>
  <c r="N190" i="2"/>
  <c r="N191" i="2"/>
  <c r="N309" i="2"/>
  <c r="N310" i="2"/>
  <c r="N311" i="2"/>
  <c r="N312" i="2"/>
  <c r="N313" i="2"/>
  <c r="N314" i="2"/>
  <c r="N315" i="2"/>
  <c r="N192" i="2"/>
  <c r="N193" i="2"/>
  <c r="N316" i="2"/>
  <c r="N317" i="2"/>
  <c r="N318" i="2"/>
  <c r="N319" i="2"/>
  <c r="N320" i="2"/>
  <c r="N321" i="2"/>
  <c r="L322" i="2"/>
  <c r="Q322" i="2" s="1"/>
  <c r="L323" i="2"/>
  <c r="Q323" i="2" s="1"/>
  <c r="L257" i="2"/>
  <c r="Q257" i="2" s="1"/>
  <c r="L258" i="2"/>
  <c r="Q258" i="2" s="1"/>
  <c r="L259" i="2"/>
  <c r="Q259" i="2" s="1"/>
  <c r="L260" i="2"/>
  <c r="Q260" i="2" s="1"/>
  <c r="L243" i="2"/>
  <c r="Q243" i="2" s="1"/>
  <c r="L261" i="2"/>
  <c r="Q261" i="2" s="1"/>
  <c r="L262" i="2"/>
  <c r="Q262" i="2" s="1"/>
  <c r="L263" i="2"/>
  <c r="Q263" i="2" s="1"/>
  <c r="L264" i="2"/>
  <c r="Q264" i="2" s="1"/>
  <c r="L265" i="2"/>
  <c r="Q265" i="2" s="1"/>
  <c r="L266" i="2"/>
  <c r="Q266" i="2" s="1"/>
  <c r="L267" i="2"/>
  <c r="Q267" i="2" s="1"/>
  <c r="L268" i="2"/>
  <c r="Q268" i="2" s="1"/>
  <c r="L269" i="2"/>
  <c r="Q269" i="2" s="1"/>
  <c r="L270" i="2"/>
  <c r="Q270" i="2" s="1"/>
  <c r="L2" i="2"/>
  <c r="Q2" i="2" s="1"/>
  <c r="L3" i="2"/>
  <c r="Q3" i="2" s="1"/>
  <c r="L4" i="2"/>
  <c r="Q4" i="2" s="1"/>
  <c r="L5" i="2"/>
  <c r="Q5" i="2" s="1"/>
  <c r="L6" i="2"/>
  <c r="Q6" i="2" s="1"/>
  <c r="L7" i="2"/>
  <c r="Q7" i="2" s="1"/>
  <c r="L8" i="2"/>
  <c r="Q8" i="2" s="1"/>
  <c r="L194" i="2"/>
  <c r="Q194" i="2" s="1"/>
  <c r="L195" i="2"/>
  <c r="Q195" i="2" s="1"/>
  <c r="L9" i="2"/>
  <c r="Q9" i="2" s="1"/>
  <c r="L11" i="2"/>
  <c r="Q11" i="2" s="1"/>
  <c r="L12" i="2"/>
  <c r="Q12" i="2" s="1"/>
  <c r="L13" i="2"/>
  <c r="Q13" i="2" s="1"/>
  <c r="L14" i="2"/>
  <c r="Q14" i="2" s="1"/>
  <c r="L15" i="2"/>
  <c r="Q15" i="2" s="1"/>
  <c r="L16" i="2"/>
  <c r="Q16" i="2" s="1"/>
  <c r="L17" i="2"/>
  <c r="Q17" i="2" s="1"/>
  <c r="L18" i="2"/>
  <c r="Q18" i="2" s="1"/>
  <c r="L19" i="2"/>
  <c r="Q19" i="2" s="1"/>
  <c r="L196" i="2"/>
  <c r="Q196" i="2" s="1"/>
  <c r="L244" i="2"/>
  <c r="Q244" i="2" s="1"/>
  <c r="L197" i="2"/>
  <c r="Q197" i="2" s="1"/>
  <c r="L10" i="2"/>
  <c r="Q10" i="2" s="1"/>
  <c r="L255" i="2"/>
  <c r="Q255" i="2" s="1"/>
  <c r="L256" i="2"/>
  <c r="Q256" i="2" s="1"/>
  <c r="L20" i="2"/>
  <c r="Q20" i="2" s="1"/>
  <c r="L21" i="2"/>
  <c r="Q21" i="2" s="1"/>
  <c r="L22" i="2"/>
  <c r="Q22" i="2" s="1"/>
  <c r="L23" i="2"/>
  <c r="Q23" i="2" s="1"/>
  <c r="L24" i="2"/>
  <c r="Q24" i="2" s="1"/>
  <c r="L25" i="2"/>
  <c r="Q25" i="2" s="1"/>
  <c r="L26" i="2"/>
  <c r="Q26" i="2" s="1"/>
  <c r="L27" i="2"/>
  <c r="Q27" i="2" s="1"/>
  <c r="L28" i="2"/>
  <c r="Q28" i="2" s="1"/>
  <c r="L29" i="2"/>
  <c r="Q29" i="2" s="1"/>
  <c r="L30" i="2"/>
  <c r="Q30" i="2" s="1"/>
  <c r="L31" i="2"/>
  <c r="Q31" i="2" s="1"/>
  <c r="L32" i="2"/>
  <c r="Q32" i="2" s="1"/>
  <c r="L33" i="2"/>
  <c r="Q33" i="2" s="1"/>
  <c r="L34" i="2"/>
  <c r="Q34" i="2" s="1"/>
  <c r="L35" i="2"/>
  <c r="Q35" i="2" s="1"/>
  <c r="L36" i="2"/>
  <c r="Q36" i="2" s="1"/>
  <c r="L198" i="2"/>
  <c r="Q198" i="2" s="1"/>
  <c r="L199" i="2"/>
  <c r="Q199" i="2" s="1"/>
  <c r="L200" i="2"/>
  <c r="Q200" i="2" s="1"/>
  <c r="L245" i="2"/>
  <c r="Q245" i="2" s="1"/>
  <c r="L201" i="2"/>
  <c r="Q201" i="2" s="1"/>
  <c r="L202" i="2"/>
  <c r="Q202" i="2" s="1"/>
  <c r="L203" i="2"/>
  <c r="Q203" i="2" s="1"/>
  <c r="L204" i="2"/>
  <c r="Q204" i="2" s="1"/>
  <c r="L205" i="2"/>
  <c r="Q205" i="2" s="1"/>
  <c r="L37" i="2"/>
  <c r="Q37" i="2" s="1"/>
  <c r="L271" i="2"/>
  <c r="Q271" i="2" s="1"/>
  <c r="L272" i="2"/>
  <c r="Q272" i="2" s="1"/>
  <c r="L206" i="2"/>
  <c r="Q206" i="2" s="1"/>
  <c r="L207" i="2"/>
  <c r="Q207" i="2" s="1"/>
  <c r="L246" i="2"/>
  <c r="Q246" i="2" s="1"/>
  <c r="L208" i="2"/>
  <c r="Q208" i="2" s="1"/>
  <c r="L209" i="2"/>
  <c r="Q209" i="2" s="1"/>
  <c r="L38" i="2"/>
  <c r="Q38" i="2" s="1"/>
  <c r="L39" i="2"/>
  <c r="Q39" i="2" s="1"/>
  <c r="L40" i="2"/>
  <c r="Q40" i="2" s="1"/>
  <c r="L41" i="2"/>
  <c r="Q41" i="2" s="1"/>
  <c r="L42" i="2"/>
  <c r="Q42" i="2" s="1"/>
  <c r="L43" i="2"/>
  <c r="Q43" i="2" s="1"/>
  <c r="L44" i="2"/>
  <c r="Q44" i="2" s="1"/>
  <c r="L247" i="2"/>
  <c r="Q247" i="2" s="1"/>
  <c r="L248" i="2"/>
  <c r="Q248" i="2" s="1"/>
  <c r="L210" i="2"/>
  <c r="Q210" i="2" s="1"/>
  <c r="L211" i="2"/>
  <c r="Q211" i="2" s="1"/>
  <c r="L212" i="2"/>
  <c r="Q212" i="2" s="1"/>
  <c r="L45" i="2"/>
  <c r="Q45" i="2" s="1"/>
  <c r="L46" i="2"/>
  <c r="Q46" i="2" s="1"/>
  <c r="L47" i="2"/>
  <c r="Q47" i="2" s="1"/>
  <c r="L48" i="2"/>
  <c r="Q48" i="2" s="1"/>
  <c r="L49" i="2"/>
  <c r="Q49" i="2" s="1"/>
  <c r="L50" i="2"/>
  <c r="Q50" i="2" s="1"/>
  <c r="L51" i="2"/>
  <c r="Q51" i="2" s="1"/>
  <c r="L52" i="2"/>
  <c r="Q52" i="2" s="1"/>
  <c r="L53" i="2"/>
  <c r="Q53" i="2" s="1"/>
  <c r="L54" i="2"/>
  <c r="Q54" i="2" s="1"/>
  <c r="L55" i="2"/>
  <c r="Q55" i="2" s="1"/>
  <c r="L56" i="2"/>
  <c r="Q56" i="2" s="1"/>
  <c r="L57" i="2"/>
  <c r="Q57" i="2" s="1"/>
  <c r="L58" i="2"/>
  <c r="Q58" i="2" s="1"/>
  <c r="L59" i="2"/>
  <c r="Q59" i="2" s="1"/>
  <c r="L60" i="2"/>
  <c r="Q60" i="2" s="1"/>
  <c r="L61" i="2"/>
  <c r="Q61" i="2" s="1"/>
  <c r="L62" i="2"/>
  <c r="Q62" i="2" s="1"/>
  <c r="L63" i="2"/>
  <c r="Q63" i="2" s="1"/>
  <c r="L64" i="2"/>
  <c r="Q64" i="2" s="1"/>
  <c r="L65" i="2"/>
  <c r="Q65" i="2" s="1"/>
  <c r="L66" i="2"/>
  <c r="Q66" i="2" s="1"/>
  <c r="L67" i="2"/>
  <c r="Q67" i="2" s="1"/>
  <c r="L68" i="2"/>
  <c r="Q68" i="2" s="1"/>
  <c r="L69" i="2"/>
  <c r="Q69" i="2" s="1"/>
  <c r="L70" i="2"/>
  <c r="Q70" i="2" s="1"/>
  <c r="L71" i="2"/>
  <c r="Q71" i="2" s="1"/>
  <c r="L72" i="2"/>
  <c r="Q72" i="2" s="1"/>
  <c r="L73" i="2"/>
  <c r="Q73" i="2" s="1"/>
  <c r="L74" i="2"/>
  <c r="Q74" i="2" s="1"/>
  <c r="L75" i="2"/>
  <c r="Q75" i="2" s="1"/>
  <c r="L76" i="2"/>
  <c r="Q76" i="2" s="1"/>
  <c r="L77" i="2"/>
  <c r="Q77" i="2" s="1"/>
  <c r="L78" i="2"/>
  <c r="Q78" i="2" s="1"/>
  <c r="L213" i="2"/>
  <c r="Q213" i="2" s="1"/>
  <c r="L79" i="2"/>
  <c r="Q79" i="2" s="1"/>
  <c r="L214" i="2"/>
  <c r="Q214" i="2" s="1"/>
  <c r="L80" i="2"/>
  <c r="Q80" i="2" s="1"/>
  <c r="L215" i="2"/>
  <c r="Q215" i="2" s="1"/>
  <c r="L216" i="2"/>
  <c r="Q216" i="2" s="1"/>
  <c r="L217" i="2"/>
  <c r="Q217" i="2" s="1"/>
  <c r="L218" i="2"/>
  <c r="Q218" i="2" s="1"/>
  <c r="L81" i="2"/>
  <c r="Q81" i="2" s="1"/>
  <c r="L82" i="2"/>
  <c r="Q82" i="2" s="1"/>
  <c r="L83" i="2"/>
  <c r="Q83" i="2" s="1"/>
  <c r="L84" i="2"/>
  <c r="Q84" i="2" s="1"/>
  <c r="L85" i="2"/>
  <c r="Q85" i="2" s="1"/>
  <c r="L86" i="2"/>
  <c r="Q86" i="2" s="1"/>
  <c r="L219" i="2"/>
  <c r="Q219" i="2" s="1"/>
  <c r="L87" i="2"/>
  <c r="Q87" i="2" s="1"/>
  <c r="L88" i="2"/>
  <c r="Q88" i="2" s="1"/>
  <c r="L220" i="2"/>
  <c r="Q220" i="2" s="1"/>
  <c r="L89" i="2"/>
  <c r="Q89" i="2" s="1"/>
  <c r="L90" i="2"/>
  <c r="Q90" i="2" s="1"/>
  <c r="L221" i="2"/>
  <c r="Q221" i="2" s="1"/>
  <c r="L222" i="2"/>
  <c r="Q222" i="2" s="1"/>
  <c r="L223" i="2"/>
  <c r="Q223" i="2" s="1"/>
  <c r="L224" i="2"/>
  <c r="Q224" i="2" s="1"/>
  <c r="L225" i="2"/>
  <c r="Q225" i="2" s="1"/>
  <c r="L91" i="2"/>
  <c r="Q91" i="2" s="1"/>
  <c r="L92" i="2"/>
  <c r="Q92" i="2" s="1"/>
  <c r="L93" i="2"/>
  <c r="Q93" i="2" s="1"/>
  <c r="L94" i="2"/>
  <c r="Q94" i="2" s="1"/>
  <c r="L95" i="2"/>
  <c r="Q95" i="2" s="1"/>
  <c r="L96" i="2"/>
  <c r="Q96" i="2" s="1"/>
  <c r="L97" i="2"/>
  <c r="Q97" i="2" s="1"/>
  <c r="L98" i="2"/>
  <c r="Q98" i="2" s="1"/>
  <c r="L99" i="2"/>
  <c r="Q99" i="2" s="1"/>
  <c r="L100" i="2"/>
  <c r="Q100" i="2" s="1"/>
  <c r="L101" i="2"/>
  <c r="Q101" i="2" s="1"/>
  <c r="L102" i="2"/>
  <c r="Q102" i="2" s="1"/>
  <c r="L103" i="2"/>
  <c r="Q103" i="2" s="1"/>
  <c r="L104" i="2"/>
  <c r="Q104" i="2" s="1"/>
  <c r="L105" i="2"/>
  <c r="Q105" i="2" s="1"/>
  <c r="L106" i="2"/>
  <c r="Q106" i="2" s="1"/>
  <c r="L107" i="2"/>
  <c r="Q107" i="2" s="1"/>
  <c r="L108" i="2"/>
  <c r="Q108" i="2" s="1"/>
  <c r="L109" i="2"/>
  <c r="Q109" i="2" s="1"/>
  <c r="L273" i="2"/>
  <c r="Q273" i="2" s="1"/>
  <c r="L274" i="2"/>
  <c r="Q274" i="2" s="1"/>
  <c r="L275" i="2"/>
  <c r="Q275" i="2" s="1"/>
  <c r="L110" i="2"/>
  <c r="Q110" i="2" s="1"/>
  <c r="L111" i="2"/>
  <c r="Q111" i="2" s="1"/>
  <c r="L112" i="2"/>
  <c r="Q112" i="2" s="1"/>
  <c r="L276" i="2"/>
  <c r="Q276" i="2" s="1"/>
  <c r="L277" i="2"/>
  <c r="Q277" i="2" s="1"/>
  <c r="L113" i="2"/>
  <c r="Q113" i="2" s="1"/>
  <c r="L114" i="2"/>
  <c r="Q114" i="2" s="1"/>
  <c r="L278" i="2"/>
  <c r="Q278" i="2" s="1"/>
  <c r="L279" i="2"/>
  <c r="Q279" i="2" s="1"/>
  <c r="L280" i="2"/>
  <c r="Q280" i="2" s="1"/>
  <c r="L115" i="2"/>
  <c r="Q115" i="2" s="1"/>
  <c r="L116" i="2"/>
  <c r="Q116" i="2" s="1"/>
  <c r="L117" i="2"/>
  <c r="Q117" i="2" s="1"/>
  <c r="L118" i="2"/>
  <c r="Q118" i="2" s="1"/>
  <c r="L119" i="2"/>
  <c r="Q119" i="2" s="1"/>
  <c r="L120" i="2"/>
  <c r="Q120" i="2" s="1"/>
  <c r="L226" i="2"/>
  <c r="Q226" i="2" s="1"/>
  <c r="L121" i="2"/>
  <c r="Q121" i="2" s="1"/>
  <c r="L122" i="2"/>
  <c r="Q122" i="2" s="1"/>
  <c r="L249" i="2"/>
  <c r="Q249" i="2" s="1"/>
  <c r="L227" i="2"/>
  <c r="Q227" i="2" s="1"/>
  <c r="L228" i="2"/>
  <c r="Q228" i="2" s="1"/>
  <c r="L281" i="2"/>
  <c r="Q281" i="2" s="1"/>
  <c r="L282" i="2"/>
  <c r="Q282" i="2" s="1"/>
  <c r="L250" i="2"/>
  <c r="Q250" i="2" s="1"/>
  <c r="L123" i="2"/>
  <c r="Q123" i="2" s="1"/>
  <c r="L283" i="2"/>
  <c r="Q283" i="2" s="1"/>
  <c r="L284" i="2"/>
  <c r="Q284" i="2" s="1"/>
  <c r="L285" i="2"/>
  <c r="Q285" i="2" s="1"/>
  <c r="L124" i="2"/>
  <c r="Q124" i="2" s="1"/>
  <c r="L125" i="2"/>
  <c r="Q125" i="2" s="1"/>
  <c r="L126" i="2"/>
  <c r="Q126" i="2" s="1"/>
  <c r="L127" i="2"/>
  <c r="Q127" i="2" s="1"/>
  <c r="L128" i="2"/>
  <c r="Q128" i="2" s="1"/>
  <c r="L129" i="2"/>
  <c r="Q129" i="2" s="1"/>
  <c r="L130" i="2"/>
  <c r="Q130" i="2" s="1"/>
  <c r="L131" i="2"/>
  <c r="Q131" i="2" s="1"/>
  <c r="L229" i="2"/>
  <c r="Q229" i="2" s="1"/>
  <c r="L132" i="2"/>
  <c r="Q132" i="2" s="1"/>
  <c r="L133" i="2"/>
  <c r="Q133" i="2" s="1"/>
  <c r="L134" i="2"/>
  <c r="Q134" i="2" s="1"/>
  <c r="L251" i="2"/>
  <c r="Q251" i="2" s="1"/>
  <c r="L230" i="2"/>
  <c r="Q230" i="2" s="1"/>
  <c r="L231" i="2"/>
  <c r="Q231" i="2" s="1"/>
  <c r="L232" i="2"/>
  <c r="Q232" i="2" s="1"/>
  <c r="L233" i="2"/>
  <c r="Q233" i="2" s="1"/>
  <c r="L234" i="2"/>
  <c r="Q234" i="2" s="1"/>
  <c r="L135" i="2"/>
  <c r="Q135" i="2" s="1"/>
  <c r="L136" i="2"/>
  <c r="Q136" i="2" s="1"/>
  <c r="L137" i="2"/>
  <c r="Q137" i="2" s="1"/>
  <c r="L235" i="2"/>
  <c r="Q235" i="2" s="1"/>
  <c r="L138" i="2"/>
  <c r="Q138" i="2" s="1"/>
  <c r="L139" i="2"/>
  <c r="Q139" i="2" s="1"/>
  <c r="L140" i="2"/>
  <c r="Q140" i="2" s="1"/>
  <c r="L141" i="2"/>
  <c r="Q141" i="2" s="1"/>
  <c r="L142" i="2"/>
  <c r="Q142" i="2" s="1"/>
  <c r="L143" i="2"/>
  <c r="Q143" i="2" s="1"/>
  <c r="L144" i="2"/>
  <c r="Q144" i="2" s="1"/>
  <c r="L145" i="2"/>
  <c r="Q145" i="2" s="1"/>
  <c r="L146" i="2"/>
  <c r="Q146" i="2" s="1"/>
  <c r="L252" i="2"/>
  <c r="Q252" i="2" s="1"/>
  <c r="L147" i="2"/>
  <c r="Q147" i="2" s="1"/>
  <c r="L236" i="2"/>
  <c r="Q236" i="2" s="1"/>
  <c r="L237" i="2"/>
  <c r="Q237" i="2" s="1"/>
  <c r="L148" i="2"/>
  <c r="Q148" i="2" s="1"/>
  <c r="L149" i="2"/>
  <c r="Q149" i="2" s="1"/>
  <c r="L286" i="2"/>
  <c r="Q286" i="2" s="1"/>
  <c r="L287" i="2"/>
  <c r="Q287" i="2" s="1"/>
  <c r="L288" i="2"/>
  <c r="Q288" i="2" s="1"/>
  <c r="L289" i="2"/>
  <c r="Q289" i="2" s="1"/>
  <c r="L238" i="2"/>
  <c r="Q238" i="2" s="1"/>
  <c r="L239" i="2"/>
  <c r="Q239" i="2" s="1"/>
  <c r="L150" i="2"/>
  <c r="Q150" i="2" s="1"/>
  <c r="L151" i="2"/>
  <c r="Q151" i="2" s="1"/>
  <c r="L152" i="2"/>
  <c r="Q152" i="2" s="1"/>
  <c r="L153" i="2"/>
  <c r="Q153" i="2" s="1"/>
  <c r="L154" i="2"/>
  <c r="Q154" i="2" s="1"/>
  <c r="L253" i="2"/>
  <c r="Q253" i="2" s="1"/>
  <c r="L155" i="2"/>
  <c r="Q155" i="2" s="1"/>
  <c r="L240" i="2"/>
  <c r="Q240" i="2" s="1"/>
  <c r="L241" i="2"/>
  <c r="Q241" i="2" s="1"/>
  <c r="L242" i="2"/>
  <c r="Q242" i="2" s="1"/>
  <c r="L290" i="2"/>
  <c r="Q290" i="2" s="1"/>
  <c r="L291" i="2"/>
  <c r="Q291" i="2" s="1"/>
  <c r="L292" i="2"/>
  <c r="Q292" i="2" s="1"/>
  <c r="L293" i="2"/>
  <c r="Q293" i="2" s="1"/>
  <c r="L294" i="2"/>
  <c r="Q294" i="2" s="1"/>
  <c r="L295" i="2"/>
  <c r="Q295" i="2" s="1"/>
  <c r="L296" i="2"/>
  <c r="Q296" i="2" s="1"/>
  <c r="L297" i="2"/>
  <c r="Q297" i="2" s="1"/>
  <c r="L298" i="2"/>
  <c r="Q298" i="2" s="1"/>
  <c r="L299" i="2"/>
  <c r="Q299" i="2" s="1"/>
  <c r="L156" i="2"/>
  <c r="Q156" i="2" s="1"/>
  <c r="L157" i="2"/>
  <c r="Q157" i="2" s="1"/>
  <c r="L158" i="2"/>
  <c r="Q158" i="2" s="1"/>
  <c r="L159" i="2"/>
  <c r="Q159" i="2" s="1"/>
  <c r="L160" i="2"/>
  <c r="Q160" i="2" s="1"/>
  <c r="L161" i="2"/>
  <c r="Q161" i="2" s="1"/>
  <c r="L162" i="2"/>
  <c r="Q162" i="2" s="1"/>
  <c r="L163" i="2"/>
  <c r="Q163" i="2" s="1"/>
  <c r="L164" i="2"/>
  <c r="Q164" i="2" s="1"/>
  <c r="L254" i="2"/>
  <c r="Q254" i="2" s="1"/>
  <c r="L165" i="2"/>
  <c r="Q165" i="2" s="1"/>
  <c r="L166" i="2"/>
  <c r="Q166" i="2" s="1"/>
  <c r="L167" i="2"/>
  <c r="Q167" i="2" s="1"/>
  <c r="L168" i="2"/>
  <c r="Q168" i="2" s="1"/>
  <c r="L300" i="2"/>
  <c r="Q300" i="2" s="1"/>
  <c r="L301" i="2"/>
  <c r="Q301" i="2" s="1"/>
  <c r="L302" i="2"/>
  <c r="Q302" i="2" s="1"/>
  <c r="L303" i="2"/>
  <c r="Q303" i="2" s="1"/>
  <c r="L169" i="2"/>
  <c r="Q169" i="2" s="1"/>
  <c r="L170" i="2"/>
  <c r="Q170" i="2" s="1"/>
  <c r="L171" i="2"/>
  <c r="Q171" i="2" s="1"/>
  <c r="L172" i="2"/>
  <c r="Q172" i="2" s="1"/>
  <c r="L173" i="2"/>
  <c r="Q173" i="2" s="1"/>
  <c r="L174" i="2"/>
  <c r="Q174" i="2" s="1"/>
  <c r="L175" i="2"/>
  <c r="Q175" i="2" s="1"/>
  <c r="L176" i="2"/>
  <c r="Q176" i="2" s="1"/>
  <c r="L177" i="2"/>
  <c r="Q177" i="2" s="1"/>
  <c r="L304" i="2"/>
  <c r="Q304" i="2" s="1"/>
  <c r="L305" i="2"/>
  <c r="Q305" i="2" s="1"/>
  <c r="L306" i="2"/>
  <c r="Q306" i="2" s="1"/>
  <c r="L307" i="2"/>
  <c r="Q307" i="2" s="1"/>
  <c r="L178" i="2"/>
  <c r="Q178" i="2" s="1"/>
  <c r="L179" i="2"/>
  <c r="Q179" i="2" s="1"/>
  <c r="L180" i="2"/>
  <c r="Q180" i="2" s="1"/>
  <c r="L181" i="2"/>
  <c r="Q181" i="2" s="1"/>
  <c r="L182" i="2"/>
  <c r="Q182" i="2" s="1"/>
  <c r="L308" i="2"/>
  <c r="Q308" i="2" s="1"/>
  <c r="L183" i="2"/>
  <c r="Q183" i="2" s="1"/>
  <c r="L184" i="2"/>
  <c r="Q184" i="2" s="1"/>
  <c r="L185" i="2"/>
  <c r="Q185" i="2" s="1"/>
  <c r="L186" i="2"/>
  <c r="Q186" i="2" s="1"/>
  <c r="L187" i="2"/>
  <c r="Q187" i="2" s="1"/>
  <c r="L188" i="2"/>
  <c r="Q188" i="2" s="1"/>
  <c r="L189" i="2"/>
  <c r="Q189" i="2" s="1"/>
  <c r="L190" i="2"/>
  <c r="Q190" i="2" s="1"/>
  <c r="L191" i="2"/>
  <c r="Q191" i="2" s="1"/>
  <c r="L309" i="2"/>
  <c r="Q309" i="2" s="1"/>
  <c r="L310" i="2"/>
  <c r="Q310" i="2" s="1"/>
  <c r="L311" i="2"/>
  <c r="Q311" i="2" s="1"/>
  <c r="L312" i="2"/>
  <c r="Q312" i="2" s="1"/>
  <c r="L313" i="2"/>
  <c r="Q313" i="2" s="1"/>
  <c r="L314" i="2"/>
  <c r="Q314" i="2" s="1"/>
  <c r="L315" i="2"/>
  <c r="Q315" i="2" s="1"/>
  <c r="L192" i="2"/>
  <c r="Q192" i="2" s="1"/>
  <c r="L193" i="2"/>
  <c r="Q193" i="2" s="1"/>
  <c r="L316" i="2"/>
  <c r="Q316" i="2" s="1"/>
  <c r="L317" i="2"/>
  <c r="Q317" i="2" s="1"/>
  <c r="L318" i="2"/>
  <c r="Q318" i="2" s="1"/>
  <c r="L319" i="2"/>
  <c r="Q319" i="2" s="1"/>
  <c r="L320" i="2"/>
  <c r="Q320" i="2" s="1"/>
  <c r="L321" i="2"/>
  <c r="Q321" i="2" s="1"/>
  <c r="R193" i="2" l="1"/>
  <c r="R314" i="2"/>
  <c r="R310" i="2"/>
  <c r="R188" i="2"/>
  <c r="R183" i="2"/>
  <c r="R308" i="2"/>
  <c r="R180" i="2"/>
  <c r="R307" i="2"/>
  <c r="R174" i="2"/>
  <c r="R170" i="2"/>
  <c r="R301" i="2"/>
  <c r="R165" i="2"/>
  <c r="R163" i="2"/>
  <c r="R159" i="2"/>
  <c r="R296" i="2"/>
  <c r="R292" i="2"/>
  <c r="R240" i="2"/>
  <c r="R152" i="2"/>
  <c r="R238" i="2"/>
  <c r="R286" i="2"/>
  <c r="R144" i="2"/>
  <c r="R140" i="2"/>
  <c r="R235" i="2"/>
  <c r="R137" i="2"/>
  <c r="R136" i="2"/>
  <c r="R234" i="2"/>
  <c r="R230" i="2"/>
  <c r="R134" i="2"/>
  <c r="R131" i="2"/>
  <c r="R130" i="2"/>
  <c r="R126" i="2"/>
  <c r="R283" i="2"/>
  <c r="R282" i="2"/>
  <c r="R121" i="2"/>
  <c r="R226" i="2"/>
  <c r="R120" i="2"/>
  <c r="R116" i="2"/>
  <c r="R278" i="2"/>
  <c r="R276" i="2"/>
  <c r="R275" i="2"/>
  <c r="R108" i="2"/>
  <c r="R104" i="2"/>
  <c r="R100" i="2"/>
  <c r="R96" i="2"/>
  <c r="R222" i="2"/>
  <c r="R84" i="2"/>
  <c r="R216" i="2"/>
  <c r="R214" i="2"/>
  <c r="R77" i="2"/>
  <c r="R73" i="2"/>
  <c r="R69" i="2"/>
  <c r="R67" i="2"/>
  <c r="R63" i="2"/>
  <c r="R61" i="2"/>
  <c r="R57" i="2"/>
  <c r="R53" i="2"/>
  <c r="R49" i="2"/>
  <c r="R45" i="2"/>
  <c r="R210" i="2"/>
  <c r="R247" i="2"/>
  <c r="R42" i="2"/>
  <c r="R209" i="2"/>
  <c r="R205" i="2"/>
  <c r="R201" i="2"/>
  <c r="R198" i="2"/>
  <c r="R34" i="2"/>
  <c r="R29" i="2"/>
  <c r="R26" i="2"/>
  <c r="R23" i="2"/>
  <c r="R197" i="2"/>
  <c r="R19" i="2"/>
  <c r="R13" i="2"/>
  <c r="R3" i="2"/>
  <c r="R267" i="2"/>
  <c r="R258" i="2"/>
  <c r="R322" i="2"/>
  <c r="W320" i="2"/>
  <c r="W318" i="2"/>
  <c r="W311" i="2"/>
  <c r="W309" i="2"/>
  <c r="W191" i="2"/>
  <c r="W190" i="2"/>
  <c r="W186" i="2"/>
  <c r="W185" i="2"/>
  <c r="W182" i="2"/>
  <c r="W178" i="2"/>
  <c r="W305" i="2"/>
  <c r="W177" i="2"/>
  <c r="W172" i="2"/>
  <c r="W167" i="2"/>
  <c r="W254" i="2"/>
  <c r="W161" i="2"/>
  <c r="W157" i="2"/>
  <c r="W298" i="2"/>
  <c r="W294" i="2"/>
  <c r="W290" i="2"/>
  <c r="W242" i="2"/>
  <c r="W154" i="2"/>
  <c r="W150" i="2"/>
  <c r="W288" i="2"/>
  <c r="W236" i="2"/>
  <c r="W146" i="2"/>
  <c r="W142" i="2"/>
  <c r="W138" i="2"/>
  <c r="W232" i="2"/>
  <c r="W132" i="2"/>
  <c r="W128" i="2"/>
  <c r="W124" i="2"/>
  <c r="W285" i="2"/>
  <c r="W250" i="2"/>
  <c r="W228" i="2"/>
  <c r="W249" i="2"/>
  <c r="W118" i="2"/>
  <c r="W280" i="2"/>
  <c r="W113" i="2"/>
  <c r="W111" i="2"/>
  <c r="W273" i="2"/>
  <c r="W106" i="2"/>
  <c r="W102" i="2"/>
  <c r="W98" i="2"/>
  <c r="W94" i="2"/>
  <c r="W91" i="2"/>
  <c r="W224" i="2"/>
  <c r="W90" i="2"/>
  <c r="W87" i="2"/>
  <c r="W86" i="2"/>
  <c r="W82" i="2"/>
  <c r="W218" i="2"/>
  <c r="W80" i="2"/>
  <c r="W213" i="2"/>
  <c r="W75" i="2"/>
  <c r="W71" i="2"/>
  <c r="W65" i="2"/>
  <c r="W59" i="2"/>
  <c r="W55" i="2"/>
  <c r="W51" i="2"/>
  <c r="W47" i="2"/>
  <c r="W212" i="2"/>
  <c r="W43" i="2"/>
  <c r="W39" i="2"/>
  <c r="W246" i="2"/>
  <c r="W207" i="2"/>
  <c r="W271" i="2"/>
  <c r="W37" i="2"/>
  <c r="W203" i="2"/>
  <c r="W200" i="2"/>
  <c r="W36" i="2"/>
  <c r="W32" i="2"/>
  <c r="W31" i="2"/>
  <c r="W28" i="2"/>
  <c r="W24" i="2"/>
  <c r="W21" i="2"/>
  <c r="W256" i="2"/>
  <c r="W255" i="2"/>
  <c r="W196" i="2"/>
  <c r="W17" i="2"/>
  <c r="W15" i="2"/>
  <c r="W11" i="2"/>
  <c r="W195" i="2"/>
  <c r="W8" i="2"/>
  <c r="W5" i="2"/>
  <c r="W269" i="2"/>
  <c r="W265" i="2"/>
  <c r="W261" i="2"/>
  <c r="W323" i="2"/>
  <c r="W193" i="2"/>
  <c r="W314" i="2"/>
  <c r="W310" i="2"/>
  <c r="W188" i="2"/>
  <c r="W183" i="2"/>
  <c r="W308" i="2"/>
  <c r="W180" i="2"/>
  <c r="W307" i="2"/>
  <c r="W174" i="2"/>
  <c r="W170" i="2"/>
  <c r="W301" i="2"/>
  <c r="W165" i="2"/>
  <c r="W163" i="2"/>
  <c r="W159" i="2"/>
  <c r="W296" i="2"/>
  <c r="W292" i="2"/>
  <c r="W240" i="2"/>
  <c r="W152" i="2"/>
  <c r="W238" i="2"/>
  <c r="W286" i="2"/>
  <c r="W144" i="2"/>
  <c r="W140" i="2"/>
  <c r="W235" i="2"/>
  <c r="W137" i="2"/>
  <c r="W136" i="2"/>
  <c r="W234" i="2"/>
  <c r="W230" i="2"/>
  <c r="W134" i="2"/>
  <c r="W131" i="2"/>
  <c r="W130" i="2"/>
  <c r="W126" i="2"/>
  <c r="W283" i="2"/>
  <c r="W282" i="2"/>
  <c r="W121" i="2"/>
  <c r="W226" i="2"/>
  <c r="W120" i="2"/>
  <c r="W116" i="2"/>
  <c r="W278" i="2"/>
  <c r="W276" i="2"/>
  <c r="W275" i="2"/>
  <c r="W108" i="2"/>
  <c r="W104" i="2"/>
  <c r="W100" i="2"/>
  <c r="W96" i="2"/>
  <c r="W222" i="2"/>
  <c r="W84" i="2"/>
  <c r="W216" i="2"/>
  <c r="W214" i="2"/>
  <c r="W77" i="2"/>
  <c r="W73" i="2"/>
  <c r="W69" i="2"/>
  <c r="W67" i="2"/>
  <c r="W63" i="2"/>
  <c r="W61" i="2"/>
  <c r="W57" i="2"/>
  <c r="W53" i="2"/>
  <c r="W49" i="2"/>
  <c r="W45" i="2"/>
  <c r="W210" i="2"/>
  <c r="W247" i="2"/>
  <c r="W42" i="2"/>
  <c r="W209" i="2"/>
  <c r="W205" i="2"/>
  <c r="W201" i="2"/>
  <c r="W198" i="2"/>
  <c r="W34" i="2"/>
  <c r="W29" i="2"/>
  <c r="W26" i="2"/>
  <c r="W23" i="2"/>
  <c r="W197" i="2"/>
  <c r="W19" i="2"/>
  <c r="W13" i="2"/>
  <c r="W3" i="2"/>
  <c r="W267" i="2"/>
  <c r="W258" i="2"/>
  <c r="R320" i="2"/>
  <c r="R318" i="2"/>
  <c r="R311" i="2"/>
  <c r="R309" i="2"/>
  <c r="R191" i="2"/>
  <c r="R190" i="2"/>
  <c r="R186" i="2"/>
  <c r="R185" i="2"/>
  <c r="R316" i="2"/>
  <c r="R192" i="2"/>
  <c r="R313" i="2"/>
  <c r="R312" i="2"/>
  <c r="R187" i="2"/>
  <c r="R179" i="2"/>
  <c r="R306" i="2"/>
  <c r="R173" i="2"/>
  <c r="R303" i="2"/>
  <c r="R168" i="2"/>
  <c r="R162" i="2"/>
  <c r="R158" i="2"/>
  <c r="R299" i="2"/>
  <c r="R295" i="2"/>
  <c r="R291" i="2"/>
  <c r="R155" i="2"/>
  <c r="R253" i="2"/>
  <c r="R151" i="2"/>
  <c r="R289" i="2"/>
  <c r="R148" i="2"/>
  <c r="R237" i="2"/>
  <c r="R252" i="2"/>
  <c r="R143" i="2"/>
  <c r="R139" i="2"/>
  <c r="R135" i="2"/>
  <c r="R233" i="2"/>
  <c r="R133" i="2"/>
  <c r="R229" i="2"/>
  <c r="R129" i="2"/>
  <c r="R125" i="2"/>
  <c r="R123" i="2"/>
  <c r="R281" i="2"/>
  <c r="R119" i="2"/>
  <c r="R115" i="2"/>
  <c r="R114" i="2"/>
  <c r="R112" i="2"/>
  <c r="R274" i="2"/>
  <c r="R107" i="2"/>
  <c r="R103" i="2"/>
  <c r="R99" i="2"/>
  <c r="R95" i="2"/>
  <c r="R92" i="2"/>
  <c r="R225" i="2"/>
  <c r="R221" i="2"/>
  <c r="R220" i="2"/>
  <c r="R88" i="2"/>
  <c r="R83" i="2"/>
  <c r="R81" i="2"/>
  <c r="R215" i="2"/>
  <c r="R79" i="2"/>
  <c r="R76" i="2"/>
  <c r="R72" i="2"/>
  <c r="R68" i="2"/>
  <c r="R66" i="2"/>
  <c r="R60" i="2"/>
  <c r="R56" i="2"/>
  <c r="R52" i="2"/>
  <c r="R48" i="2"/>
  <c r="R44" i="2"/>
  <c r="R41" i="2"/>
  <c r="R40" i="2"/>
  <c r="R208" i="2"/>
  <c r="R272" i="2"/>
  <c r="R204" i="2"/>
  <c r="R245" i="2"/>
  <c r="R33" i="2"/>
  <c r="R25" i="2"/>
  <c r="R22" i="2"/>
  <c r="R244" i="2"/>
  <c r="R18" i="2"/>
  <c r="R16" i="2"/>
  <c r="R12" i="2"/>
  <c r="R9" i="2"/>
  <c r="R6" i="2"/>
  <c r="R2" i="2"/>
  <c r="R270" i="2"/>
  <c r="R266" i="2"/>
  <c r="R262" i="2"/>
  <c r="R243" i="2"/>
  <c r="R260" i="2"/>
  <c r="R257" i="2"/>
  <c r="R182" i="2"/>
  <c r="R178" i="2"/>
  <c r="R305" i="2"/>
  <c r="R177" i="2"/>
  <c r="R172" i="2"/>
  <c r="R167" i="2"/>
  <c r="R254" i="2"/>
  <c r="R161" i="2"/>
  <c r="R157" i="2"/>
  <c r="R298" i="2"/>
  <c r="R294" i="2"/>
  <c r="R290" i="2"/>
  <c r="R242" i="2"/>
  <c r="R154" i="2"/>
  <c r="R150" i="2"/>
  <c r="R288" i="2"/>
  <c r="R236" i="2"/>
  <c r="R146" i="2"/>
  <c r="R142" i="2"/>
  <c r="R138" i="2"/>
  <c r="R232" i="2"/>
  <c r="R132" i="2"/>
  <c r="R128" i="2"/>
  <c r="R124" i="2"/>
  <c r="R285" i="2"/>
  <c r="R250" i="2"/>
  <c r="R228" i="2"/>
  <c r="R249" i="2"/>
  <c r="R118" i="2"/>
  <c r="R280" i="2"/>
  <c r="R113" i="2"/>
  <c r="R111" i="2"/>
  <c r="R273" i="2"/>
  <c r="R106" i="2"/>
  <c r="R102" i="2"/>
  <c r="R98" i="2"/>
  <c r="R94" i="2"/>
  <c r="R91" i="2"/>
  <c r="R224" i="2"/>
  <c r="R90" i="2"/>
  <c r="R87" i="2"/>
  <c r="R86" i="2"/>
  <c r="R82" i="2"/>
  <c r="R218" i="2"/>
  <c r="R80" i="2"/>
  <c r="R213" i="2"/>
  <c r="R75" i="2"/>
  <c r="R71" i="2"/>
  <c r="R65" i="2"/>
  <c r="R59" i="2"/>
  <c r="R55" i="2"/>
  <c r="R51" i="2"/>
  <c r="R47" i="2"/>
  <c r="R212" i="2"/>
  <c r="R43" i="2"/>
  <c r="R39" i="2"/>
  <c r="R246" i="2"/>
  <c r="R207" i="2"/>
  <c r="R271" i="2"/>
  <c r="R37" i="2"/>
  <c r="R203" i="2"/>
  <c r="R200" i="2"/>
  <c r="R36" i="2"/>
  <c r="R32" i="2"/>
  <c r="R31" i="2"/>
  <c r="R28" i="2"/>
  <c r="R24" i="2"/>
  <c r="R21" i="2"/>
  <c r="R256" i="2"/>
  <c r="R255" i="2"/>
  <c r="R196" i="2"/>
  <c r="R17" i="2"/>
  <c r="R15" i="2"/>
  <c r="R11" i="2"/>
  <c r="R195" i="2"/>
  <c r="R8" i="2"/>
  <c r="R5" i="2"/>
  <c r="R269" i="2"/>
  <c r="R265" i="2"/>
  <c r="R261" i="2"/>
  <c r="R321" i="2"/>
  <c r="R319" i="2"/>
  <c r="R317" i="2"/>
  <c r="R315" i="2"/>
  <c r="R189" i="2"/>
  <c r="R184" i="2"/>
  <c r="R181" i="2"/>
  <c r="R304" i="2"/>
  <c r="R176" i="2"/>
  <c r="R175" i="2"/>
  <c r="R171" i="2"/>
  <c r="R169" i="2"/>
  <c r="R302" i="2"/>
  <c r="R300" i="2"/>
  <c r="R166" i="2"/>
  <c r="R164" i="2"/>
  <c r="R160" i="2"/>
  <c r="R156" i="2"/>
  <c r="R297" i="2"/>
  <c r="R293" i="2"/>
  <c r="R241" i="2"/>
  <c r="R153" i="2"/>
  <c r="R239" i="2"/>
  <c r="R287" i="2"/>
  <c r="R149" i="2"/>
  <c r="R147" i="2"/>
  <c r="R145" i="2"/>
  <c r="R141" i="2"/>
  <c r="R231" i="2"/>
  <c r="R251" i="2"/>
  <c r="R127" i="2"/>
  <c r="R284" i="2"/>
  <c r="R227" i="2"/>
  <c r="R122" i="2"/>
  <c r="R117" i="2"/>
  <c r="R279" i="2"/>
  <c r="R277" i="2"/>
  <c r="R110" i="2"/>
  <c r="R109" i="2"/>
  <c r="R105" i="2"/>
  <c r="R101" i="2"/>
  <c r="R97" i="2"/>
  <c r="R93" i="2"/>
  <c r="R223" i="2"/>
  <c r="R89" i="2"/>
  <c r="R219" i="2"/>
  <c r="R85" i="2"/>
  <c r="R217" i="2"/>
  <c r="R78" i="2"/>
  <c r="R74" i="2"/>
  <c r="R70" i="2"/>
  <c r="R64" i="2"/>
  <c r="R62" i="2"/>
  <c r="R58" i="2"/>
  <c r="R54" i="2"/>
  <c r="R50" i="2"/>
  <c r="R46" i="2"/>
  <c r="R211" i="2"/>
  <c r="R248" i="2"/>
  <c r="R38" i="2"/>
  <c r="R206" i="2"/>
  <c r="R202" i="2"/>
  <c r="R199" i="2"/>
  <c r="R35" i="2"/>
  <c r="R30" i="2"/>
  <c r="R27" i="2"/>
  <c r="R20" i="2"/>
  <c r="R10" i="2"/>
  <c r="R14" i="2"/>
  <c r="R194" i="2"/>
  <c r="R7" i="2"/>
  <c r="R4" i="2"/>
  <c r="R268" i="2"/>
  <c r="R264" i="2"/>
  <c r="R263" i="2"/>
  <c r="R259" i="2"/>
  <c r="R323" i="2"/>
  <c r="Y321" i="2" l="1"/>
  <c r="S321" i="2" s="1"/>
  <c r="T321" i="2" s="1"/>
  <c r="Y320" i="2"/>
  <c r="S320" i="2" s="1"/>
  <c r="T320" i="2" s="1"/>
  <c r="Y319" i="2"/>
  <c r="S319" i="2" s="1"/>
  <c r="T319" i="2" s="1"/>
  <c r="Y318" i="2"/>
  <c r="S318" i="2" s="1"/>
  <c r="T318" i="2" s="1"/>
  <c r="Y317" i="2"/>
  <c r="S317" i="2" s="1"/>
  <c r="T317" i="2" s="1"/>
  <c r="Y193" i="2"/>
  <c r="S193" i="2" s="1"/>
  <c r="T193" i="2" s="1"/>
  <c r="Y315" i="2"/>
  <c r="S315" i="2" s="1"/>
  <c r="T315" i="2" s="1"/>
  <c r="Y314" i="2"/>
  <c r="S314" i="2" s="1"/>
  <c r="T314" i="2" s="1"/>
  <c r="Y313" i="2"/>
  <c r="S313" i="2" s="1"/>
  <c r="T313" i="2" s="1"/>
  <c r="Y310" i="2"/>
  <c r="S310" i="2" s="1"/>
  <c r="T310" i="2" s="1"/>
  <c r="Y189" i="2"/>
  <c r="S189" i="2" s="1"/>
  <c r="T189" i="2" s="1"/>
  <c r="Y188" i="2"/>
  <c r="S188" i="2" s="1"/>
  <c r="T188" i="2" s="1"/>
  <c r="Y187" i="2"/>
  <c r="S187" i="2" s="1"/>
  <c r="T187" i="2" s="1"/>
  <c r="Y184" i="2"/>
  <c r="S184" i="2" s="1"/>
  <c r="T184" i="2" s="1"/>
  <c r="Y183" i="2"/>
  <c r="S183" i="2" s="1"/>
  <c r="T183" i="2" s="1"/>
  <c r="Y308" i="2"/>
  <c r="S308" i="2" s="1"/>
  <c r="T308" i="2" s="1"/>
  <c r="Y181" i="2"/>
  <c r="S181" i="2" s="1"/>
  <c r="T181" i="2" s="1"/>
  <c r="Y307" i="2"/>
  <c r="S307" i="2" s="1"/>
  <c r="T307" i="2" s="1"/>
  <c r="Y306" i="2"/>
  <c r="S306" i="2" s="1"/>
  <c r="T306" i="2" s="1"/>
  <c r="Y304" i="2"/>
  <c r="S304" i="2" s="1"/>
  <c r="T304" i="2" s="1"/>
  <c r="Y176" i="2"/>
  <c r="S176" i="2" s="1"/>
  <c r="T176" i="2" s="1"/>
  <c r="Y175" i="2"/>
  <c r="S175" i="2" s="1"/>
  <c r="T175" i="2" s="1"/>
  <c r="Y174" i="2"/>
  <c r="S174" i="2" s="1"/>
  <c r="T174" i="2" s="1"/>
  <c r="Y172" i="2"/>
  <c r="S172" i="2" s="1"/>
  <c r="T172" i="2" s="1"/>
  <c r="Y171" i="2"/>
  <c r="S171" i="2" s="1"/>
  <c r="T171" i="2" s="1"/>
  <c r="Y170" i="2"/>
  <c r="S170" i="2" s="1"/>
  <c r="T170" i="2" s="1"/>
  <c r="Y169" i="2"/>
  <c r="S169" i="2" s="1"/>
  <c r="T169" i="2" s="1"/>
  <c r="Y303" i="2"/>
  <c r="S303" i="2" s="1"/>
  <c r="T303" i="2" s="1"/>
  <c r="Y302" i="2"/>
  <c r="S302" i="2" s="1"/>
  <c r="T302" i="2" s="1"/>
  <c r="Y301" i="2"/>
  <c r="S301" i="2" s="1"/>
  <c r="T301" i="2" s="1"/>
  <c r="Y300" i="2"/>
  <c r="S300" i="2" s="1"/>
  <c r="T300" i="2" s="1"/>
  <c r="Y167" i="2"/>
  <c r="S167" i="2" s="1"/>
  <c r="T167" i="2" s="1"/>
  <c r="Y166" i="2"/>
  <c r="S166" i="2" s="1"/>
  <c r="T166" i="2" s="1"/>
  <c r="Y165" i="2"/>
  <c r="S165" i="2" s="1"/>
  <c r="T165" i="2" s="1"/>
  <c r="Y254" i="2"/>
  <c r="S254" i="2" s="1"/>
  <c r="T254" i="2" s="1"/>
  <c r="Y164" i="2"/>
  <c r="S164" i="2" s="1"/>
  <c r="T164" i="2" s="1"/>
  <c r="Y163" i="2"/>
  <c r="S163" i="2" s="1"/>
  <c r="T163" i="2" s="1"/>
  <c r="Y161" i="2"/>
  <c r="S161" i="2" s="1"/>
  <c r="T161" i="2" s="1"/>
  <c r="Y160" i="2"/>
  <c r="S160" i="2" s="1"/>
  <c r="T160" i="2" s="1"/>
  <c r="Y159" i="2"/>
  <c r="S159" i="2" s="1"/>
  <c r="T159" i="2" s="1"/>
  <c r="Y157" i="2"/>
  <c r="S157" i="2" s="1"/>
  <c r="T157" i="2" s="1"/>
  <c r="Y156" i="2"/>
  <c r="S156" i="2" s="1"/>
  <c r="T156" i="2" s="1"/>
  <c r="Y298" i="2"/>
  <c r="S298" i="2" s="1"/>
  <c r="T298" i="2" s="1"/>
  <c r="Y297" i="2"/>
  <c r="S297" i="2" s="1"/>
  <c r="T297" i="2" s="1"/>
  <c r="Y296" i="2"/>
  <c r="S296" i="2" s="1"/>
  <c r="T296" i="2" s="1"/>
  <c r="Y294" i="2"/>
  <c r="S294" i="2" s="1"/>
  <c r="T294" i="2" s="1"/>
  <c r="Y293" i="2"/>
  <c r="S293" i="2" s="1"/>
  <c r="T293" i="2" s="1"/>
  <c r="Y292" i="2"/>
  <c r="S292" i="2" s="1"/>
  <c r="T292" i="2" s="1"/>
  <c r="Y290" i="2"/>
  <c r="S290" i="2" s="1"/>
  <c r="T290" i="2" s="1"/>
  <c r="Y242" i="2"/>
  <c r="S242" i="2" s="1"/>
  <c r="T242" i="2" s="1"/>
  <c r="Y241" i="2"/>
  <c r="S241" i="2" s="1"/>
  <c r="T241" i="2" s="1"/>
  <c r="Y240" i="2"/>
  <c r="S240" i="2" s="1"/>
  <c r="T240" i="2" s="1"/>
  <c r="Y154" i="2"/>
  <c r="S154" i="2" s="1"/>
  <c r="T154" i="2" s="1"/>
  <c r="Y153" i="2"/>
  <c r="S153" i="2" s="1"/>
  <c r="T153" i="2" s="1"/>
  <c r="Y152" i="2"/>
  <c r="S152" i="2" s="1"/>
  <c r="T152" i="2" s="1"/>
  <c r="Y150" i="2"/>
  <c r="S150" i="2" s="1"/>
  <c r="T150" i="2" s="1"/>
  <c r="Y239" i="2"/>
  <c r="S239" i="2" s="1"/>
  <c r="T239" i="2" s="1"/>
  <c r="Y288" i="2"/>
  <c r="S288" i="2" s="1"/>
  <c r="T288" i="2" s="1"/>
  <c r="Y287" i="2"/>
  <c r="S287" i="2" s="1"/>
  <c r="T287" i="2" s="1"/>
  <c r="Y286" i="2"/>
  <c r="S286" i="2" s="1"/>
  <c r="T286" i="2" s="1"/>
  <c r="Y149" i="2"/>
  <c r="S149" i="2" s="1"/>
  <c r="T149" i="2" s="1"/>
  <c r="Y236" i="2"/>
  <c r="S236" i="2" s="1"/>
  <c r="T236" i="2" s="1"/>
  <c r="Y147" i="2"/>
  <c r="S147" i="2" s="1"/>
  <c r="T147" i="2" s="1"/>
  <c r="Y146" i="2"/>
  <c r="S146" i="2" s="1"/>
  <c r="T146" i="2" s="1"/>
  <c r="Y145" i="2"/>
  <c r="S145" i="2" s="1"/>
  <c r="T145" i="2" s="1"/>
  <c r="Y142" i="2"/>
  <c r="S142" i="2" s="1"/>
  <c r="T142" i="2" s="1"/>
  <c r="Y141" i="2"/>
  <c r="S141" i="2" s="1"/>
  <c r="T141" i="2" s="1"/>
  <c r="Y138" i="2"/>
  <c r="S138" i="2" s="1"/>
  <c r="T138" i="2" s="1"/>
  <c r="Y232" i="2"/>
  <c r="S232" i="2" s="1"/>
  <c r="T232" i="2" s="1"/>
  <c r="Y231" i="2"/>
  <c r="S231" i="2" s="1"/>
  <c r="T231" i="2" s="1"/>
  <c r="Y230" i="2"/>
  <c r="S230" i="2" s="1"/>
  <c r="T230" i="2" s="1"/>
  <c r="Y251" i="2"/>
  <c r="S251" i="2" s="1"/>
  <c r="T251" i="2" s="1"/>
  <c r="Y134" i="2"/>
  <c r="S134" i="2" s="1"/>
  <c r="T134" i="2" s="1"/>
  <c r="Y132" i="2"/>
  <c r="S132" i="2" s="1"/>
  <c r="T132" i="2" s="1"/>
  <c r="Y131" i="2"/>
  <c r="S131" i="2" s="1"/>
  <c r="T131" i="2" s="1"/>
  <c r="Y130" i="2"/>
  <c r="S130" i="2" s="1"/>
  <c r="T130" i="2" s="1"/>
  <c r="Y128" i="2"/>
  <c r="S128" i="2" s="1"/>
  <c r="T128" i="2" s="1"/>
  <c r="Y127" i="2"/>
  <c r="S127" i="2" s="1"/>
  <c r="T127" i="2" s="1"/>
  <c r="Y126" i="2"/>
  <c r="S126" i="2" s="1"/>
  <c r="T126" i="2" s="1"/>
  <c r="Y124" i="2"/>
  <c r="S124" i="2" s="1"/>
  <c r="T124" i="2" s="1"/>
  <c r="Y285" i="2"/>
  <c r="S285" i="2" s="1"/>
  <c r="T285" i="2" s="1"/>
  <c r="Y284" i="2"/>
  <c r="S284" i="2" s="1"/>
  <c r="T284" i="2" s="1"/>
  <c r="Y283" i="2"/>
  <c r="S283" i="2" s="1"/>
  <c r="T283" i="2" s="1"/>
  <c r="Y250" i="2"/>
  <c r="S250" i="2" s="1"/>
  <c r="T250" i="2" s="1"/>
  <c r="Y281" i="2"/>
  <c r="S281" i="2" s="1"/>
  <c r="T281" i="2" s="1"/>
  <c r="Y228" i="2"/>
  <c r="S228" i="2" s="1"/>
  <c r="T228" i="2" s="1"/>
  <c r="Y227" i="2"/>
  <c r="S227" i="2" s="1"/>
  <c r="T227" i="2" s="1"/>
  <c r="Y249" i="2"/>
  <c r="S249" i="2" s="1"/>
  <c r="T249" i="2" s="1"/>
  <c r="Y118" i="2"/>
  <c r="S118" i="2" s="1"/>
  <c r="T118" i="2" s="1"/>
  <c r="Y117" i="2"/>
  <c r="S117" i="2" s="1"/>
  <c r="T117" i="2" s="1"/>
  <c r="Y280" i="2"/>
  <c r="S280" i="2" s="1"/>
  <c r="T280" i="2" s="1"/>
  <c r="Y279" i="2"/>
  <c r="S279" i="2" s="1"/>
  <c r="T279" i="2" s="1"/>
  <c r="Y278" i="2"/>
  <c r="S278" i="2" s="1"/>
  <c r="T278" i="2" s="1"/>
  <c r="Y113" i="2"/>
  <c r="S113" i="2" s="1"/>
  <c r="T113" i="2" s="1"/>
  <c r="Y277" i="2"/>
  <c r="S277" i="2" s="1"/>
  <c r="T277" i="2" s="1"/>
  <c r="Y276" i="2"/>
  <c r="S276" i="2" s="1"/>
  <c r="T276" i="2" s="1"/>
  <c r="Y111" i="2"/>
  <c r="S111" i="2" s="1"/>
  <c r="T111" i="2" s="1"/>
  <c r="Y110" i="2"/>
  <c r="S110" i="2" s="1"/>
  <c r="T110" i="2" s="1"/>
  <c r="Y273" i="2"/>
  <c r="S273" i="2" s="1"/>
  <c r="T273" i="2" s="1"/>
  <c r="Y109" i="2"/>
  <c r="S109" i="2" s="1"/>
  <c r="T109" i="2" s="1"/>
  <c r="Y108" i="2"/>
  <c r="S108" i="2" s="1"/>
  <c r="T108" i="2" s="1"/>
  <c r="Y106" i="2"/>
  <c r="S106" i="2" s="1"/>
  <c r="T106" i="2" s="1"/>
  <c r="Y105" i="2"/>
  <c r="S105" i="2" s="1"/>
  <c r="T105" i="2" s="1"/>
  <c r="Y104" i="2"/>
  <c r="S104" i="2" s="1"/>
  <c r="T104" i="2" s="1"/>
  <c r="Y102" i="2"/>
  <c r="S102" i="2" s="1"/>
  <c r="T102" i="2" s="1"/>
  <c r="Y101" i="2"/>
  <c r="S101" i="2" s="1"/>
  <c r="T101" i="2" s="1"/>
  <c r="Y100" i="2"/>
  <c r="S100" i="2" s="1"/>
  <c r="T100" i="2" s="1"/>
  <c r="Y99" i="2"/>
  <c r="S99" i="2" s="1"/>
  <c r="T99" i="2" s="1"/>
  <c r="Y98" i="2"/>
  <c r="S98" i="2" s="1"/>
  <c r="T98" i="2" s="1"/>
  <c r="Y97" i="2"/>
  <c r="S97" i="2" s="1"/>
  <c r="T97" i="2" s="1"/>
  <c r="Y94" i="2"/>
  <c r="S94" i="2" s="1"/>
  <c r="T94" i="2" s="1"/>
  <c r="Y93" i="2"/>
  <c r="S93" i="2" s="1"/>
  <c r="T93" i="2" s="1"/>
  <c r="Y91" i="2"/>
  <c r="S91" i="2" s="1"/>
  <c r="T91" i="2" s="1"/>
  <c r="Y224" i="2"/>
  <c r="S224" i="2" s="1"/>
  <c r="T224" i="2" s="1"/>
  <c r="Y223" i="2"/>
  <c r="S223" i="2" s="1"/>
  <c r="T223" i="2" s="1"/>
  <c r="Y221" i="2"/>
  <c r="S221" i="2" s="1"/>
  <c r="T221" i="2" s="1"/>
  <c r="Y90" i="2"/>
  <c r="S90" i="2" s="1"/>
  <c r="T90" i="2" s="1"/>
  <c r="Y89" i="2"/>
  <c r="S89" i="2" s="1"/>
  <c r="T89" i="2" s="1"/>
  <c r="Y220" i="2"/>
  <c r="S220" i="2" s="1"/>
  <c r="T220" i="2" s="1"/>
  <c r="Y87" i="2"/>
  <c r="S87" i="2" s="1"/>
  <c r="T87" i="2" s="1"/>
  <c r="Y219" i="2"/>
  <c r="S219" i="2" s="1"/>
  <c r="T219" i="2" s="1"/>
  <c r="Y86" i="2"/>
  <c r="S86" i="2" s="1"/>
  <c r="T86" i="2" s="1"/>
  <c r="Y85" i="2"/>
  <c r="S85" i="2" s="1"/>
  <c r="T85" i="2" s="1"/>
  <c r="Y84" i="2"/>
  <c r="S84" i="2" s="1"/>
  <c r="T84" i="2" s="1"/>
  <c r="Y83" i="2"/>
  <c r="S83" i="2" s="1"/>
  <c r="T83" i="2" s="1"/>
  <c r="Y82" i="2"/>
  <c r="S82" i="2" s="1"/>
  <c r="T82" i="2" s="1"/>
  <c r="Y218" i="2"/>
  <c r="S218" i="2" s="1"/>
  <c r="T218" i="2" s="1"/>
  <c r="Y217" i="2"/>
  <c r="S217" i="2" s="1"/>
  <c r="T217" i="2" s="1"/>
  <c r="Y216" i="2"/>
  <c r="S216" i="2" s="1"/>
  <c r="T216" i="2" s="1"/>
  <c r="Y215" i="2"/>
  <c r="S215" i="2" s="1"/>
  <c r="T215" i="2" s="1"/>
  <c r="Y80" i="2"/>
  <c r="S80" i="2" s="1"/>
  <c r="T80" i="2" s="1"/>
  <c r="Y214" i="2"/>
  <c r="S214" i="2" s="1"/>
  <c r="T214" i="2" s="1"/>
  <c r="Y213" i="2"/>
  <c r="S213" i="2" s="1"/>
  <c r="T213" i="2" s="1"/>
  <c r="Y78" i="2"/>
  <c r="S78" i="2" s="1"/>
  <c r="T78" i="2" s="1"/>
  <c r="Y77" i="2"/>
  <c r="S77" i="2" s="1"/>
  <c r="T77" i="2" s="1"/>
  <c r="Y75" i="2"/>
  <c r="S75" i="2" s="1"/>
  <c r="T75" i="2" s="1"/>
  <c r="Y74" i="2"/>
  <c r="S74" i="2" s="1"/>
  <c r="T74" i="2" s="1"/>
  <c r="Y71" i="2"/>
  <c r="S71" i="2" s="1"/>
  <c r="T71" i="2" s="1"/>
  <c r="Y70" i="2"/>
  <c r="S70" i="2" s="1"/>
  <c r="T70" i="2" s="1"/>
  <c r="Y69" i="2"/>
  <c r="S69" i="2" s="1"/>
  <c r="T69" i="2" s="1"/>
  <c r="Y67" i="2"/>
  <c r="S67" i="2" s="1"/>
  <c r="T67" i="2" s="1"/>
  <c r="Y66" i="2"/>
  <c r="S66" i="2" s="1"/>
  <c r="T66" i="2" s="1"/>
  <c r="Y65" i="2"/>
  <c r="S65" i="2" s="1"/>
  <c r="T65" i="2" s="1"/>
  <c r="Y64" i="2"/>
  <c r="S64" i="2" s="1"/>
  <c r="T64" i="2" s="1"/>
  <c r="Y63" i="2"/>
  <c r="S63" i="2" s="1"/>
  <c r="T63" i="2" s="1"/>
  <c r="Y62" i="2"/>
  <c r="S62" i="2" s="1"/>
  <c r="T62" i="2" s="1"/>
  <c r="Y61" i="2"/>
  <c r="S61" i="2" s="1"/>
  <c r="T61" i="2" s="1"/>
  <c r="Y59" i="2"/>
  <c r="S59" i="2" s="1"/>
  <c r="T59" i="2" s="1"/>
  <c r="Y58" i="2"/>
  <c r="S58" i="2" s="1"/>
  <c r="T58" i="2" s="1"/>
  <c r="Y57" i="2"/>
  <c r="S57" i="2" s="1"/>
  <c r="T57" i="2" s="1"/>
  <c r="Y56" i="2"/>
  <c r="S56" i="2" s="1"/>
  <c r="T56" i="2" s="1"/>
  <c r="Y55" i="2"/>
  <c r="S55" i="2" s="1"/>
  <c r="T55" i="2" s="1"/>
  <c r="Y54" i="2"/>
  <c r="S54" i="2" s="1"/>
  <c r="T54" i="2" s="1"/>
  <c r="Y53" i="2"/>
  <c r="S53" i="2" s="1"/>
  <c r="T53" i="2" s="1"/>
  <c r="Y51" i="2"/>
  <c r="S51" i="2" s="1"/>
  <c r="T51" i="2" s="1"/>
  <c r="Y50" i="2"/>
  <c r="S50" i="2" s="1"/>
  <c r="T50" i="2" s="1"/>
  <c r="Y47" i="2"/>
  <c r="S47" i="2" s="1"/>
  <c r="T47" i="2" s="1"/>
  <c r="Y46" i="2"/>
  <c r="S46" i="2" s="1"/>
  <c r="T46" i="2" s="1"/>
  <c r="Y212" i="2"/>
  <c r="S212" i="2" s="1"/>
  <c r="T212" i="2" s="1"/>
  <c r="Y211" i="2"/>
  <c r="S211" i="2" s="1"/>
  <c r="T211" i="2" s="1"/>
  <c r="Y210" i="2"/>
  <c r="S210" i="2" s="1"/>
  <c r="T210" i="2" s="1"/>
  <c r="Y248" i="2"/>
  <c r="S248" i="2" s="1"/>
  <c r="T248" i="2" s="1"/>
  <c r="Y43" i="2"/>
  <c r="S43" i="2" s="1"/>
  <c r="T43" i="2" s="1"/>
  <c r="Y42" i="2"/>
  <c r="S42" i="2" s="1"/>
  <c r="T42" i="2" s="1"/>
  <c r="Y41" i="2"/>
  <c r="S41" i="2" s="1"/>
  <c r="T41" i="2" s="1"/>
  <c r="Y39" i="2"/>
  <c r="S39" i="2" s="1"/>
  <c r="T39" i="2" s="1"/>
  <c r="Y38" i="2"/>
  <c r="S38" i="2" s="1"/>
  <c r="T38" i="2" s="1"/>
  <c r="Y246" i="2"/>
  <c r="S246" i="2" s="1"/>
  <c r="T246" i="2" s="1"/>
  <c r="Y207" i="2"/>
  <c r="S207" i="2" s="1"/>
  <c r="T207" i="2" s="1"/>
  <c r="Y206" i="2"/>
  <c r="S206" i="2" s="1"/>
  <c r="T206" i="2" s="1"/>
  <c r="Y272" i="2"/>
  <c r="S272" i="2" s="1"/>
  <c r="T272" i="2" s="1"/>
  <c r="Y271" i="2"/>
  <c r="S271" i="2" s="1"/>
  <c r="T271" i="2" s="1"/>
  <c r="Y37" i="2"/>
  <c r="S37" i="2" s="1"/>
  <c r="T37" i="2" s="1"/>
  <c r="Y205" i="2"/>
  <c r="S205" i="2" s="1"/>
  <c r="T205" i="2" s="1"/>
  <c r="Y204" i="2"/>
  <c r="S204" i="2" s="1"/>
  <c r="T204" i="2" s="1"/>
  <c r="Y203" i="2"/>
  <c r="S203" i="2" s="1"/>
  <c r="T203" i="2" s="1"/>
  <c r="Y202" i="2"/>
  <c r="S202" i="2" s="1"/>
  <c r="T202" i="2" s="1"/>
  <c r="Y201" i="2"/>
  <c r="S201" i="2" s="1"/>
  <c r="T201" i="2" s="1"/>
  <c r="Y245" i="2"/>
  <c r="S245" i="2" s="1"/>
  <c r="T245" i="2" s="1"/>
  <c r="Y200" i="2"/>
  <c r="S200" i="2" s="1"/>
  <c r="T200" i="2" s="1"/>
  <c r="Y199" i="2"/>
  <c r="S199" i="2" s="1"/>
  <c r="T199" i="2" s="1"/>
  <c r="Y198" i="2"/>
  <c r="S198" i="2" s="1"/>
  <c r="T198" i="2" s="1"/>
  <c r="Y36" i="2"/>
  <c r="S36" i="2" s="1"/>
  <c r="T36" i="2" s="1"/>
  <c r="Y35" i="2"/>
  <c r="S35" i="2" s="1"/>
  <c r="T35" i="2" s="1"/>
  <c r="Y34" i="2"/>
  <c r="S34" i="2" s="1"/>
  <c r="T34" i="2" s="1"/>
  <c r="Y33" i="2"/>
  <c r="S33" i="2" s="1"/>
  <c r="T33" i="2" s="1"/>
  <c r="Y32" i="2"/>
  <c r="S32" i="2" s="1"/>
  <c r="T32" i="2" s="1"/>
  <c r="Y31" i="2"/>
  <c r="S31" i="2" s="1"/>
  <c r="T31" i="2" s="1"/>
  <c r="Y30" i="2"/>
  <c r="S30" i="2" s="1"/>
  <c r="T30" i="2" s="1"/>
  <c r="Y29" i="2"/>
  <c r="S29" i="2" s="1"/>
  <c r="T29" i="2" s="1"/>
  <c r="Y28" i="2"/>
  <c r="S28" i="2" s="1"/>
  <c r="T28" i="2" s="1"/>
  <c r="Y27" i="2"/>
  <c r="S27" i="2" s="1"/>
  <c r="T27" i="2" s="1"/>
  <c r="Y26" i="2"/>
  <c r="S26" i="2" s="1"/>
  <c r="T26" i="2" s="1"/>
  <c r="Y25" i="2"/>
  <c r="S25" i="2" s="1"/>
  <c r="T25" i="2" s="1"/>
  <c r="Y24" i="2"/>
  <c r="S24" i="2" s="1"/>
  <c r="T24" i="2" s="1"/>
  <c r="Y23" i="2"/>
  <c r="S23" i="2" s="1"/>
  <c r="T23" i="2" s="1"/>
  <c r="Y22" i="2"/>
  <c r="S22" i="2" s="1"/>
  <c r="T22" i="2" s="1"/>
  <c r="Y21" i="2"/>
  <c r="S21" i="2" s="1"/>
  <c r="T21" i="2" s="1"/>
  <c r="Y20" i="2"/>
  <c r="S20" i="2" s="1"/>
  <c r="T20" i="2" s="1"/>
  <c r="Y256" i="2"/>
  <c r="S256" i="2" s="1"/>
  <c r="T256" i="2" s="1"/>
  <c r="Y255" i="2"/>
  <c r="S255" i="2" s="1"/>
  <c r="T255" i="2" s="1"/>
  <c r="Y10" i="2"/>
  <c r="S10" i="2" s="1"/>
  <c r="T10" i="2" s="1"/>
  <c r="Y197" i="2"/>
  <c r="S197" i="2" s="1"/>
  <c r="T197" i="2" s="1"/>
  <c r="Y244" i="2"/>
  <c r="S244" i="2" s="1"/>
  <c r="T244" i="2" s="1"/>
  <c r="Y196" i="2"/>
  <c r="S196" i="2" s="1"/>
  <c r="T196" i="2" s="1"/>
  <c r="Y19" i="2"/>
  <c r="S19" i="2" s="1"/>
  <c r="T19" i="2" s="1"/>
  <c r="Y18" i="2"/>
  <c r="S18" i="2" s="1"/>
  <c r="T18" i="2" s="1"/>
  <c r="Y17" i="2"/>
  <c r="S17" i="2" s="1"/>
  <c r="T17" i="2" s="1"/>
  <c r="Y16" i="2"/>
  <c r="S16" i="2" s="1"/>
  <c r="T16" i="2" s="1"/>
  <c r="Y15" i="2"/>
  <c r="S15" i="2" s="1"/>
  <c r="T15" i="2" s="1"/>
  <c r="Y14" i="2"/>
  <c r="S14" i="2" s="1"/>
  <c r="T14" i="2" s="1"/>
  <c r="Y13" i="2"/>
  <c r="S13" i="2" s="1"/>
  <c r="T13" i="2" s="1"/>
  <c r="Y12" i="2"/>
  <c r="S12" i="2" s="1"/>
  <c r="T12" i="2" s="1"/>
  <c r="Y11" i="2"/>
  <c r="S11" i="2" s="1"/>
  <c r="T11" i="2" s="1"/>
  <c r="Y195" i="2"/>
  <c r="S195" i="2" s="1"/>
  <c r="T195" i="2" s="1"/>
  <c r="Y194" i="2"/>
  <c r="S194" i="2" s="1"/>
  <c r="T194" i="2" s="1"/>
  <c r="Y8" i="2"/>
  <c r="S8" i="2" s="1"/>
  <c r="T8" i="2" s="1"/>
  <c r="Y7" i="2"/>
  <c r="S7" i="2" s="1"/>
  <c r="T7" i="2" s="1"/>
  <c r="Y5" i="2"/>
  <c r="S5" i="2" s="1"/>
  <c r="T5" i="2" s="1"/>
  <c r="Y4" i="2"/>
  <c r="S4" i="2" s="1"/>
  <c r="T4" i="2" s="1"/>
  <c r="Y3" i="2"/>
  <c r="S3" i="2" s="1"/>
  <c r="T3" i="2" s="1"/>
  <c r="Y270" i="2"/>
  <c r="S270" i="2" s="1"/>
  <c r="T270" i="2" s="1"/>
  <c r="Y269" i="2"/>
  <c r="S269" i="2" s="1"/>
  <c r="T269" i="2" s="1"/>
  <c r="Y268" i="2"/>
  <c r="S268" i="2" s="1"/>
  <c r="T268" i="2" s="1"/>
  <c r="Y267" i="2"/>
  <c r="S267" i="2" s="1"/>
  <c r="T267" i="2" s="1"/>
  <c r="Y266" i="2"/>
  <c r="S266" i="2" s="1"/>
  <c r="T266" i="2" s="1"/>
  <c r="Y265" i="2"/>
  <c r="S265" i="2" s="1"/>
  <c r="T265" i="2" s="1"/>
  <c r="Y264" i="2"/>
  <c r="S264" i="2" s="1"/>
  <c r="T264" i="2" s="1"/>
  <c r="Y263" i="2"/>
  <c r="S263" i="2" s="1"/>
  <c r="T263" i="2" s="1"/>
  <c r="Y262" i="2"/>
  <c r="S262" i="2" s="1"/>
  <c r="T262" i="2" s="1"/>
  <c r="Y261" i="2"/>
  <c r="S261" i="2" s="1"/>
  <c r="T261" i="2" s="1"/>
  <c r="Y243" i="2"/>
  <c r="S243" i="2" s="1"/>
  <c r="T243" i="2" s="1"/>
  <c r="Y260" i="2"/>
  <c r="S260" i="2" s="1"/>
  <c r="T260" i="2" s="1"/>
  <c r="Y259" i="2"/>
  <c r="S259" i="2" s="1"/>
  <c r="T259" i="2" s="1"/>
  <c r="Y258" i="2"/>
  <c r="S258" i="2" s="1"/>
  <c r="T258" i="2" s="1"/>
  <c r="Y257" i="2"/>
  <c r="S257" i="2" s="1"/>
  <c r="T257" i="2" s="1"/>
  <c r="Y323" i="2"/>
  <c r="S323" i="2" s="1"/>
  <c r="T323" i="2" s="1"/>
  <c r="Y322" i="2"/>
  <c r="S322" i="2" s="1"/>
  <c r="T322" i="2" s="1"/>
  <c r="U261" i="2" l="1"/>
  <c r="V261" i="2" s="1"/>
  <c r="U265" i="2"/>
  <c r="V265" i="2" s="1"/>
  <c r="U269" i="2"/>
  <c r="V269" i="2" s="1"/>
  <c r="U3" i="2"/>
  <c r="V3" i="2" s="1"/>
  <c r="U7" i="2"/>
  <c r="V7" i="2" s="1"/>
  <c r="U11" i="2"/>
  <c r="V11" i="2" s="1"/>
  <c r="U15" i="2"/>
  <c r="V15" i="2" s="1"/>
  <c r="U17" i="2"/>
  <c r="V17" i="2" s="1"/>
  <c r="U196" i="2"/>
  <c r="V196" i="2" s="1"/>
  <c r="U255" i="2"/>
  <c r="V255" i="2" s="1"/>
  <c r="U256" i="2"/>
  <c r="V256" i="2" s="1"/>
  <c r="U21" i="2"/>
  <c r="V21" i="2" s="1"/>
  <c r="U24" i="2"/>
  <c r="V24" i="2" s="1"/>
  <c r="U28" i="2"/>
  <c r="V28" i="2" s="1"/>
  <c r="U31" i="2"/>
  <c r="V31" i="2" s="1"/>
  <c r="U32" i="2"/>
  <c r="V32" i="2" s="1"/>
  <c r="U36" i="2"/>
  <c r="V36" i="2" s="1"/>
  <c r="U200" i="2"/>
  <c r="V200" i="2" s="1"/>
  <c r="U203" i="2"/>
  <c r="V203" i="2" s="1"/>
  <c r="U37" i="2"/>
  <c r="V37" i="2" s="1"/>
  <c r="U271" i="2"/>
  <c r="V271" i="2" s="1"/>
  <c r="U246" i="2"/>
  <c r="V246" i="2" s="1"/>
  <c r="U210" i="2"/>
  <c r="V210" i="2" s="1"/>
  <c r="U46" i="2"/>
  <c r="V46" i="2" s="1"/>
  <c r="U53" i="2"/>
  <c r="V53" i="2" s="1"/>
  <c r="U57" i="2"/>
  <c r="V57" i="2" s="1"/>
  <c r="U62" i="2"/>
  <c r="V62" i="2" s="1"/>
  <c r="U63" i="2"/>
  <c r="V63" i="2" s="1"/>
  <c r="U67" i="2"/>
  <c r="V67" i="2" s="1"/>
  <c r="U70" i="2"/>
  <c r="V70" i="2" s="1"/>
  <c r="U77" i="2"/>
  <c r="V77" i="2" s="1"/>
  <c r="U217" i="2"/>
  <c r="V217" i="2" s="1"/>
  <c r="U85" i="2"/>
  <c r="V85" i="2" s="1"/>
  <c r="U219" i="2"/>
  <c r="V219" i="2" s="1"/>
  <c r="U89" i="2"/>
  <c r="V89" i="2" s="1"/>
  <c r="U224" i="2"/>
  <c r="V224" i="2" s="1"/>
  <c r="U97" i="2"/>
  <c r="V97" i="2" s="1"/>
  <c r="U101" i="2"/>
  <c r="V101" i="2" s="1"/>
  <c r="U106" i="2"/>
  <c r="V106" i="2" s="1"/>
  <c r="U110" i="2"/>
  <c r="V110" i="2" s="1"/>
  <c r="U113" i="2"/>
  <c r="V113" i="2" s="1"/>
  <c r="U118" i="2"/>
  <c r="V118" i="2" s="1"/>
  <c r="U250" i="2"/>
  <c r="V250" i="2" s="1"/>
  <c r="U284" i="2"/>
  <c r="V284" i="2" s="1"/>
  <c r="U124" i="2"/>
  <c r="V124" i="2" s="1"/>
  <c r="U130" i="2"/>
  <c r="V130" i="2" s="1"/>
  <c r="U134" i="2"/>
  <c r="V134" i="2" s="1"/>
  <c r="U231" i="2"/>
  <c r="V231" i="2" s="1"/>
  <c r="U145" i="2"/>
  <c r="V145" i="2" s="1"/>
  <c r="U236" i="2"/>
  <c r="V236" i="2" s="1"/>
  <c r="U287" i="2"/>
  <c r="V287" i="2" s="1"/>
  <c r="U239" i="2"/>
  <c r="V239" i="2" s="1"/>
  <c r="U154" i="2"/>
  <c r="V154" i="2" s="1"/>
  <c r="U241" i="2"/>
  <c r="V241" i="2" s="1"/>
  <c r="U290" i="2"/>
  <c r="V290" i="2" s="1"/>
  <c r="U292" i="2"/>
  <c r="V292" i="2" s="1"/>
  <c r="U297" i="2"/>
  <c r="V297" i="2" s="1"/>
  <c r="U159" i="2"/>
  <c r="V159" i="2" s="1"/>
  <c r="U164" i="2"/>
  <c r="V164" i="2" s="1"/>
  <c r="U167" i="2"/>
  <c r="V167" i="2" s="1"/>
  <c r="U303" i="2"/>
  <c r="V303" i="2" s="1"/>
  <c r="U174" i="2"/>
  <c r="V174" i="2" s="1"/>
  <c r="U304" i="2"/>
  <c r="V304" i="2" s="1"/>
  <c r="U183" i="2"/>
  <c r="V183" i="2" s="1"/>
  <c r="U189" i="2"/>
  <c r="V189" i="2" s="1"/>
  <c r="U315" i="2"/>
  <c r="V315" i="2" s="1"/>
  <c r="U317" i="2"/>
  <c r="V317" i="2" s="1"/>
  <c r="U319" i="2"/>
  <c r="V319" i="2" s="1"/>
  <c r="U257" i="2"/>
  <c r="V257" i="2" s="1"/>
  <c r="U260" i="2"/>
  <c r="V260" i="2" s="1"/>
  <c r="U243" i="2"/>
  <c r="V243" i="2" s="1"/>
  <c r="U262" i="2"/>
  <c r="V262" i="2" s="1"/>
  <c r="U266" i="2"/>
  <c r="V266" i="2" s="1"/>
  <c r="U270" i="2"/>
  <c r="V270" i="2" s="1"/>
  <c r="U4" i="2"/>
  <c r="V4" i="2" s="1"/>
  <c r="U8" i="2"/>
  <c r="V8" i="2" s="1"/>
  <c r="U12" i="2"/>
  <c r="V12" i="2" s="1"/>
  <c r="U16" i="2"/>
  <c r="V16" i="2" s="1"/>
  <c r="U18" i="2"/>
  <c r="V18" i="2" s="1"/>
  <c r="U244" i="2"/>
  <c r="V244" i="2" s="1"/>
  <c r="U22" i="2"/>
  <c r="V22" i="2" s="1"/>
  <c r="U25" i="2"/>
  <c r="V25" i="2" s="1"/>
  <c r="U33" i="2"/>
  <c r="V33" i="2" s="1"/>
  <c r="U245" i="2"/>
  <c r="V245" i="2" s="1"/>
  <c r="U204" i="2"/>
  <c r="V204" i="2" s="1"/>
  <c r="U272" i="2"/>
  <c r="V272" i="2" s="1"/>
  <c r="U38" i="2"/>
  <c r="V38" i="2" s="1"/>
  <c r="U43" i="2"/>
  <c r="V43" i="2" s="1"/>
  <c r="U211" i="2"/>
  <c r="V211" i="2" s="1"/>
  <c r="U47" i="2"/>
  <c r="V47" i="2" s="1"/>
  <c r="U54" i="2"/>
  <c r="V54" i="2" s="1"/>
  <c r="U58" i="2"/>
  <c r="V58" i="2" s="1"/>
  <c r="U64" i="2"/>
  <c r="V64" i="2" s="1"/>
  <c r="U71" i="2"/>
  <c r="V71" i="2" s="1"/>
  <c r="U78" i="2"/>
  <c r="V78" i="2" s="1"/>
  <c r="U80" i="2"/>
  <c r="V80" i="2" s="1"/>
  <c r="U218" i="2"/>
  <c r="V218" i="2" s="1"/>
  <c r="U82" i="2"/>
  <c r="V82" i="2" s="1"/>
  <c r="U86" i="2"/>
  <c r="V86" i="2" s="1"/>
  <c r="U90" i="2"/>
  <c r="V90" i="2" s="1"/>
  <c r="U91" i="2"/>
  <c r="V91" i="2" s="1"/>
  <c r="U98" i="2"/>
  <c r="V98" i="2" s="1"/>
  <c r="U102" i="2"/>
  <c r="V102" i="2" s="1"/>
  <c r="U108" i="2"/>
  <c r="V108" i="2" s="1"/>
  <c r="U111" i="2"/>
  <c r="V111" i="2" s="1"/>
  <c r="U278" i="2"/>
  <c r="V278" i="2" s="1"/>
  <c r="U280" i="2"/>
  <c r="V280" i="2" s="1"/>
  <c r="U227" i="2"/>
  <c r="V227" i="2" s="1"/>
  <c r="U285" i="2"/>
  <c r="V285" i="2" s="1"/>
  <c r="U126" i="2"/>
  <c r="V126" i="2" s="1"/>
  <c r="U251" i="2"/>
  <c r="V251" i="2" s="1"/>
  <c r="U232" i="2"/>
  <c r="V232" i="2" s="1"/>
  <c r="U138" i="2"/>
  <c r="V138" i="2" s="1"/>
  <c r="U146" i="2"/>
  <c r="V146" i="2" s="1"/>
  <c r="U149" i="2"/>
  <c r="V149" i="2" s="1"/>
  <c r="U288" i="2"/>
  <c r="V288" i="2" s="1"/>
  <c r="U150" i="2"/>
  <c r="V150" i="2" s="1"/>
  <c r="U242" i="2"/>
  <c r="V242" i="2" s="1"/>
  <c r="U293" i="2"/>
  <c r="V293" i="2" s="1"/>
  <c r="U298" i="2"/>
  <c r="V298" i="2" s="1"/>
  <c r="U160" i="2"/>
  <c r="V160" i="2" s="1"/>
  <c r="U254" i="2"/>
  <c r="V254" i="2" s="1"/>
  <c r="U301" i="2"/>
  <c r="V301" i="2" s="1"/>
  <c r="U170" i="2"/>
  <c r="V170" i="2" s="1"/>
  <c r="U175" i="2"/>
  <c r="V175" i="2" s="1"/>
  <c r="U306" i="2"/>
  <c r="V306" i="2" s="1"/>
  <c r="U184" i="2"/>
  <c r="V184" i="2" s="1"/>
  <c r="U310" i="2"/>
  <c r="V310" i="2" s="1"/>
  <c r="U193" i="2"/>
  <c r="V193" i="2" s="1"/>
  <c r="U318" i="2"/>
  <c r="V318" i="2" s="1"/>
  <c r="U320" i="2"/>
  <c r="V320" i="2" s="1"/>
  <c r="U321" i="2"/>
  <c r="V321" i="2" s="1"/>
  <c r="U322" i="2"/>
  <c r="V322" i="2" s="1"/>
  <c r="U323" i="2"/>
  <c r="V323" i="2" s="1"/>
  <c r="U258" i="2"/>
  <c r="V258" i="2" s="1"/>
  <c r="U267" i="2"/>
  <c r="V267" i="2" s="1"/>
  <c r="U5" i="2"/>
  <c r="V5" i="2" s="1"/>
  <c r="U194" i="2"/>
  <c r="V194" i="2" s="1"/>
  <c r="U13" i="2"/>
  <c r="V13" i="2" s="1"/>
  <c r="U19" i="2"/>
  <c r="V19" i="2" s="1"/>
  <c r="U197" i="2"/>
  <c r="V197" i="2" s="1"/>
  <c r="U23" i="2"/>
  <c r="V23" i="2" s="1"/>
  <c r="U26" i="2"/>
  <c r="V26" i="2" s="1"/>
  <c r="U29" i="2"/>
  <c r="V29" i="2" s="1"/>
  <c r="U34" i="2"/>
  <c r="V34" i="2" s="1"/>
  <c r="U198" i="2"/>
  <c r="V198" i="2" s="1"/>
  <c r="U201" i="2"/>
  <c r="V201" i="2" s="1"/>
  <c r="U205" i="2"/>
  <c r="V205" i="2" s="1"/>
  <c r="U206" i="2"/>
  <c r="V206" i="2" s="1"/>
  <c r="U39" i="2"/>
  <c r="V39" i="2" s="1"/>
  <c r="U41" i="2"/>
  <c r="V41" i="2" s="1"/>
  <c r="U248" i="2"/>
  <c r="V248" i="2" s="1"/>
  <c r="U212" i="2"/>
  <c r="V212" i="2" s="1"/>
  <c r="U50" i="2"/>
  <c r="V50" i="2" s="1"/>
  <c r="U55" i="2"/>
  <c r="V55" i="2" s="1"/>
  <c r="U59" i="2"/>
  <c r="V59" i="2" s="1"/>
  <c r="U65" i="2"/>
  <c r="V65" i="2" s="1"/>
  <c r="U74" i="2"/>
  <c r="V74" i="2" s="1"/>
  <c r="U213" i="2"/>
  <c r="V213" i="2" s="1"/>
  <c r="U215" i="2"/>
  <c r="V215" i="2" s="1"/>
  <c r="U83" i="2"/>
  <c r="V83" i="2" s="1"/>
  <c r="U87" i="2"/>
  <c r="V87" i="2" s="1"/>
  <c r="U220" i="2"/>
  <c r="V220" i="2" s="1"/>
  <c r="U221" i="2"/>
  <c r="V221" i="2" s="1"/>
  <c r="U93" i="2"/>
  <c r="V93" i="2" s="1"/>
  <c r="U99" i="2"/>
  <c r="V99" i="2" s="1"/>
  <c r="U104" i="2"/>
  <c r="V104" i="2" s="1"/>
  <c r="U109" i="2"/>
  <c r="V109" i="2" s="1"/>
  <c r="U276" i="2"/>
  <c r="V276" i="2" s="1"/>
  <c r="U279" i="2"/>
  <c r="V279" i="2" s="1"/>
  <c r="U228" i="2"/>
  <c r="V228" i="2" s="1"/>
  <c r="U281" i="2"/>
  <c r="V281" i="2" s="1"/>
  <c r="U127" i="2"/>
  <c r="V127" i="2" s="1"/>
  <c r="U131" i="2"/>
  <c r="V131" i="2" s="1"/>
  <c r="U141" i="2"/>
  <c r="V141" i="2" s="1"/>
  <c r="U152" i="2"/>
  <c r="V152" i="2" s="1"/>
  <c r="U294" i="2"/>
  <c r="V294" i="2" s="1"/>
  <c r="U156" i="2"/>
  <c r="V156" i="2" s="1"/>
  <c r="U161" i="2"/>
  <c r="V161" i="2" s="1"/>
  <c r="U165" i="2"/>
  <c r="V165" i="2" s="1"/>
  <c r="U300" i="2"/>
  <c r="V300" i="2" s="1"/>
  <c r="U302" i="2"/>
  <c r="V302" i="2" s="1"/>
  <c r="U169" i="2"/>
  <c r="V169" i="2" s="1"/>
  <c r="U171" i="2"/>
  <c r="V171" i="2" s="1"/>
  <c r="U307" i="2"/>
  <c r="V307" i="2" s="1"/>
  <c r="U181" i="2"/>
  <c r="V181" i="2" s="1"/>
  <c r="U187" i="2"/>
  <c r="V187" i="2" s="1"/>
  <c r="U313" i="2"/>
  <c r="V313" i="2" s="1"/>
  <c r="U259" i="2"/>
  <c r="V259" i="2" s="1"/>
  <c r="U263" i="2"/>
  <c r="V263" i="2" s="1"/>
  <c r="U264" i="2"/>
  <c r="V264" i="2" s="1"/>
  <c r="U268" i="2"/>
  <c r="V268" i="2" s="1"/>
  <c r="U195" i="2"/>
  <c r="V195" i="2" s="1"/>
  <c r="U14" i="2"/>
  <c r="V14" i="2" s="1"/>
  <c r="U10" i="2"/>
  <c r="V10" i="2" s="1"/>
  <c r="U20" i="2"/>
  <c r="V20" i="2" s="1"/>
  <c r="U27" i="2"/>
  <c r="V27" i="2" s="1"/>
  <c r="U30" i="2"/>
  <c r="V30" i="2" s="1"/>
  <c r="U35" i="2"/>
  <c r="V35" i="2" s="1"/>
  <c r="U199" i="2"/>
  <c r="V199" i="2" s="1"/>
  <c r="U202" i="2"/>
  <c r="V202" i="2" s="1"/>
  <c r="U207" i="2"/>
  <c r="V207" i="2" s="1"/>
  <c r="U42" i="2"/>
  <c r="V42" i="2" s="1"/>
  <c r="U51" i="2"/>
  <c r="V51" i="2" s="1"/>
  <c r="U56" i="2"/>
  <c r="V56" i="2" s="1"/>
  <c r="U61" i="2"/>
  <c r="V61" i="2" s="1"/>
  <c r="U66" i="2"/>
  <c r="V66" i="2" s="1"/>
  <c r="U69" i="2"/>
  <c r="V69" i="2" s="1"/>
  <c r="U75" i="2"/>
  <c r="V75" i="2" s="1"/>
  <c r="U214" i="2"/>
  <c r="V214" i="2" s="1"/>
  <c r="U216" i="2"/>
  <c r="V216" i="2" s="1"/>
  <c r="U84" i="2"/>
  <c r="V84" i="2" s="1"/>
  <c r="U223" i="2"/>
  <c r="V223" i="2" s="1"/>
  <c r="U94" i="2"/>
  <c r="V94" i="2" s="1"/>
  <c r="U100" i="2"/>
  <c r="V100" i="2" s="1"/>
  <c r="U105" i="2"/>
  <c r="V105" i="2" s="1"/>
  <c r="U273" i="2"/>
  <c r="V273" i="2" s="1"/>
  <c r="U277" i="2"/>
  <c r="V277" i="2" s="1"/>
  <c r="U117" i="2"/>
  <c r="V117" i="2" s="1"/>
  <c r="U249" i="2"/>
  <c r="V249" i="2" s="1"/>
  <c r="U283" i="2"/>
  <c r="V283" i="2" s="1"/>
  <c r="U128" i="2"/>
  <c r="V128" i="2" s="1"/>
  <c r="U132" i="2"/>
  <c r="V132" i="2" s="1"/>
  <c r="U230" i="2"/>
  <c r="V230" i="2" s="1"/>
  <c r="U142" i="2"/>
  <c r="V142" i="2" s="1"/>
  <c r="U147" i="2"/>
  <c r="V147" i="2" s="1"/>
  <c r="U286" i="2"/>
  <c r="V286" i="2" s="1"/>
  <c r="U153" i="2"/>
  <c r="V153" i="2" s="1"/>
  <c r="U240" i="2"/>
  <c r="V240" i="2" s="1"/>
  <c r="U296" i="2"/>
  <c r="V296" i="2" s="1"/>
  <c r="U157" i="2"/>
  <c r="V157" i="2" s="1"/>
  <c r="U163" i="2"/>
  <c r="V163" i="2" s="1"/>
  <c r="U166" i="2"/>
  <c r="V166" i="2" s="1"/>
  <c r="U172" i="2"/>
  <c r="V172" i="2" s="1"/>
  <c r="U176" i="2"/>
  <c r="V176" i="2" s="1"/>
  <c r="U308" i="2"/>
  <c r="V308" i="2" s="1"/>
  <c r="U188" i="2"/>
  <c r="V188" i="2" s="1"/>
  <c r="U314" i="2"/>
  <c r="V314" i="2" s="1"/>
  <c r="X2" i="2"/>
  <c r="Y2" i="2"/>
  <c r="S2" i="2" s="1"/>
  <c r="T2" i="2" s="1"/>
  <c r="X6" i="2"/>
  <c r="Y6" i="2"/>
  <c r="S6" i="2" s="1"/>
  <c r="T6" i="2" s="1"/>
  <c r="X208" i="2"/>
  <c r="Y208" i="2"/>
  <c r="S208" i="2" s="1"/>
  <c r="T208" i="2" s="1"/>
  <c r="X40" i="2"/>
  <c r="Y40" i="2"/>
  <c r="S40" i="2" s="1"/>
  <c r="T40" i="2" s="1"/>
  <c r="X44" i="2"/>
  <c r="Y44" i="2"/>
  <c r="S44" i="2" s="1"/>
  <c r="T44" i="2" s="1"/>
  <c r="X48" i="2"/>
  <c r="Y48" i="2"/>
  <c r="S48" i="2" s="1"/>
  <c r="T48" i="2" s="1"/>
  <c r="X52" i="2"/>
  <c r="Y52" i="2"/>
  <c r="S52" i="2" s="1"/>
  <c r="T52" i="2" s="1"/>
  <c r="X60" i="2"/>
  <c r="Y60" i="2"/>
  <c r="S60" i="2" s="1"/>
  <c r="T60" i="2" s="1"/>
  <c r="X68" i="2"/>
  <c r="Y68" i="2"/>
  <c r="S68" i="2" s="1"/>
  <c r="T68" i="2" s="1"/>
  <c r="X72" i="2"/>
  <c r="Y72" i="2"/>
  <c r="S72" i="2" s="1"/>
  <c r="T72" i="2" s="1"/>
  <c r="X76" i="2"/>
  <c r="Y76" i="2"/>
  <c r="S76" i="2" s="1"/>
  <c r="T76" i="2" s="1"/>
  <c r="X79" i="2"/>
  <c r="Y79" i="2"/>
  <c r="S79" i="2" s="1"/>
  <c r="T79" i="2" s="1"/>
  <c r="X81" i="2"/>
  <c r="Y81" i="2"/>
  <c r="S81" i="2" s="1"/>
  <c r="T81" i="2" s="1"/>
  <c r="X88" i="2"/>
  <c r="Y88" i="2"/>
  <c r="S88" i="2" s="1"/>
  <c r="T88" i="2" s="1"/>
  <c r="X225" i="2"/>
  <c r="Y225" i="2"/>
  <c r="S225" i="2" s="1"/>
  <c r="T225" i="2" s="1"/>
  <c r="X92" i="2"/>
  <c r="Y92" i="2"/>
  <c r="S92" i="2" s="1"/>
  <c r="T92" i="2" s="1"/>
  <c r="X95" i="2"/>
  <c r="Y95" i="2"/>
  <c r="S95" i="2" s="1"/>
  <c r="T95" i="2" s="1"/>
  <c r="X103" i="2"/>
  <c r="Y103" i="2"/>
  <c r="S103" i="2" s="1"/>
  <c r="T103" i="2" s="1"/>
  <c r="X107" i="2"/>
  <c r="Y107" i="2"/>
  <c r="S107" i="2" s="1"/>
  <c r="T107" i="2" s="1"/>
  <c r="X274" i="2"/>
  <c r="Y274" i="2"/>
  <c r="S274" i="2" s="1"/>
  <c r="T274" i="2" s="1"/>
  <c r="X112" i="2"/>
  <c r="Y112" i="2"/>
  <c r="S112" i="2" s="1"/>
  <c r="T112" i="2" s="1"/>
  <c r="X114" i="2"/>
  <c r="Y114" i="2"/>
  <c r="S114" i="2" s="1"/>
  <c r="T114" i="2" s="1"/>
  <c r="X115" i="2"/>
  <c r="Y115" i="2"/>
  <c r="S115" i="2" s="1"/>
  <c r="T115" i="2" s="1"/>
  <c r="X119" i="2"/>
  <c r="Y119" i="2"/>
  <c r="S119" i="2" s="1"/>
  <c r="T119" i="2" s="1"/>
  <c r="X209" i="2"/>
  <c r="Y209" i="2"/>
  <c r="S209" i="2" s="1"/>
  <c r="T209" i="2" s="1"/>
  <c r="X247" i="2"/>
  <c r="Y247" i="2"/>
  <c r="S247" i="2" s="1"/>
  <c r="T247" i="2" s="1"/>
  <c r="X45" i="2"/>
  <c r="Y45" i="2"/>
  <c r="S45" i="2" s="1"/>
  <c r="T45" i="2" s="1"/>
  <c r="X49" i="2"/>
  <c r="Y49" i="2"/>
  <c r="S49" i="2" s="1"/>
  <c r="T49" i="2" s="1"/>
  <c r="X73" i="2"/>
  <c r="Y73" i="2"/>
  <c r="S73" i="2" s="1"/>
  <c r="T73" i="2" s="1"/>
  <c r="X222" i="2"/>
  <c r="Y222" i="2"/>
  <c r="S222" i="2" s="1"/>
  <c r="T222" i="2" s="1"/>
  <c r="X96" i="2"/>
  <c r="Y96" i="2"/>
  <c r="S96" i="2" s="1"/>
  <c r="T96" i="2" s="1"/>
  <c r="X275" i="2"/>
  <c r="Y275" i="2"/>
  <c r="S275" i="2" s="1"/>
  <c r="T275" i="2" s="1"/>
  <c r="X116" i="2"/>
  <c r="Y116" i="2"/>
  <c r="S116" i="2" s="1"/>
  <c r="T116" i="2" s="1"/>
  <c r="X120" i="2"/>
  <c r="Y120" i="2"/>
  <c r="S120" i="2" s="1"/>
  <c r="T120" i="2" s="1"/>
  <c r="X226" i="2"/>
  <c r="Y226" i="2"/>
  <c r="S226" i="2" s="1"/>
  <c r="T226" i="2" s="1"/>
  <c r="X121" i="2"/>
  <c r="Y121" i="2"/>
  <c r="S121" i="2" s="1"/>
  <c r="T121" i="2" s="1"/>
  <c r="X282" i="2"/>
  <c r="Y282" i="2"/>
  <c r="S282" i="2" s="1"/>
  <c r="T282" i="2" s="1"/>
  <c r="X123" i="2"/>
  <c r="Y123" i="2"/>
  <c r="S123" i="2" s="1"/>
  <c r="T123" i="2" s="1"/>
  <c r="X125" i="2"/>
  <c r="Y125" i="2"/>
  <c r="S125" i="2" s="1"/>
  <c r="T125" i="2" s="1"/>
  <c r="X129" i="2"/>
  <c r="Y129" i="2"/>
  <c r="S129" i="2" s="1"/>
  <c r="T129" i="2" s="1"/>
  <c r="X177" i="2"/>
  <c r="Y177" i="2"/>
  <c r="S177" i="2" s="1"/>
  <c r="T177" i="2" s="1"/>
  <c r="X305" i="2"/>
  <c r="Y305" i="2"/>
  <c r="S305" i="2" s="1"/>
  <c r="T305" i="2" s="1"/>
  <c r="X178" i="2"/>
  <c r="Y178" i="2"/>
  <c r="S178" i="2" s="1"/>
  <c r="T178" i="2" s="1"/>
  <c r="X182" i="2"/>
  <c r="Y182" i="2"/>
  <c r="S182" i="2" s="1"/>
  <c r="T182" i="2" s="1"/>
  <c r="X185" i="2"/>
  <c r="Y185" i="2"/>
  <c r="S185" i="2" s="1"/>
  <c r="T185" i="2" s="1"/>
  <c r="X186" i="2"/>
  <c r="Y186" i="2"/>
  <c r="S186" i="2" s="1"/>
  <c r="T186" i="2" s="1"/>
  <c r="X190" i="2"/>
  <c r="Y190" i="2"/>
  <c r="S190" i="2" s="1"/>
  <c r="T190" i="2" s="1"/>
  <c r="X191" i="2"/>
  <c r="Y191" i="2"/>
  <c r="S191" i="2" s="1"/>
  <c r="T191" i="2" s="1"/>
  <c r="X309" i="2"/>
  <c r="Y309" i="2"/>
  <c r="S309" i="2" s="1"/>
  <c r="T309" i="2" s="1"/>
  <c r="X311" i="2"/>
  <c r="Y311" i="2"/>
  <c r="S311" i="2" s="1"/>
  <c r="T311" i="2" s="1"/>
  <c r="X9" i="2"/>
  <c r="Y9" i="2"/>
  <c r="S9" i="2" s="1"/>
  <c r="T9" i="2" s="1"/>
  <c r="X122" i="2"/>
  <c r="Y122" i="2"/>
  <c r="S122" i="2" s="1"/>
  <c r="T122" i="2" s="1"/>
  <c r="X229" i="2"/>
  <c r="Y229" i="2"/>
  <c r="S229" i="2" s="1"/>
  <c r="T229" i="2" s="1"/>
  <c r="X133" i="2"/>
  <c r="Y133" i="2"/>
  <c r="S133" i="2" s="1"/>
  <c r="T133" i="2" s="1"/>
  <c r="X233" i="2"/>
  <c r="Y233" i="2"/>
  <c r="S233" i="2" s="1"/>
  <c r="T233" i="2" s="1"/>
  <c r="X135" i="2"/>
  <c r="Y135" i="2"/>
  <c r="S135" i="2" s="1"/>
  <c r="T135" i="2" s="1"/>
  <c r="X139" i="2"/>
  <c r="Y139" i="2"/>
  <c r="S139" i="2" s="1"/>
  <c r="T139" i="2" s="1"/>
  <c r="X143" i="2"/>
  <c r="Y143" i="2"/>
  <c r="S143" i="2" s="1"/>
  <c r="T143" i="2" s="1"/>
  <c r="X252" i="2"/>
  <c r="Y252" i="2"/>
  <c r="S252" i="2" s="1"/>
  <c r="T252" i="2" s="1"/>
  <c r="X237" i="2"/>
  <c r="Y237" i="2"/>
  <c r="S237" i="2" s="1"/>
  <c r="T237" i="2" s="1"/>
  <c r="X148" i="2"/>
  <c r="Y148" i="2"/>
  <c r="S148" i="2" s="1"/>
  <c r="T148" i="2" s="1"/>
  <c r="X289" i="2"/>
  <c r="Y289" i="2"/>
  <c r="S289" i="2" s="1"/>
  <c r="T289" i="2" s="1"/>
  <c r="X151" i="2"/>
  <c r="Y151" i="2"/>
  <c r="S151" i="2" s="1"/>
  <c r="T151" i="2" s="1"/>
  <c r="X253" i="2"/>
  <c r="Y253" i="2"/>
  <c r="S253" i="2" s="1"/>
  <c r="T253" i="2" s="1"/>
  <c r="X155" i="2"/>
  <c r="Y155" i="2"/>
  <c r="S155" i="2" s="1"/>
  <c r="T155" i="2" s="1"/>
  <c r="X291" i="2"/>
  <c r="Y291" i="2"/>
  <c r="S291" i="2" s="1"/>
  <c r="T291" i="2" s="1"/>
  <c r="X295" i="2"/>
  <c r="Y295" i="2"/>
  <c r="S295" i="2" s="1"/>
  <c r="T295" i="2" s="1"/>
  <c r="X299" i="2"/>
  <c r="Y299" i="2"/>
  <c r="S299" i="2" s="1"/>
  <c r="T299" i="2" s="1"/>
  <c r="X158" i="2"/>
  <c r="Y158" i="2"/>
  <c r="S158" i="2" s="1"/>
  <c r="T158" i="2" s="1"/>
  <c r="X162" i="2"/>
  <c r="Y162" i="2"/>
  <c r="S162" i="2" s="1"/>
  <c r="T162" i="2" s="1"/>
  <c r="X168" i="2"/>
  <c r="Y168" i="2"/>
  <c r="S168" i="2" s="1"/>
  <c r="T168" i="2" s="1"/>
  <c r="X173" i="2"/>
  <c r="Y173" i="2"/>
  <c r="S173" i="2" s="1"/>
  <c r="T173" i="2" s="1"/>
  <c r="X179" i="2"/>
  <c r="Y179" i="2"/>
  <c r="S179" i="2" s="1"/>
  <c r="T179" i="2" s="1"/>
  <c r="X312" i="2"/>
  <c r="Y312" i="2"/>
  <c r="S312" i="2" s="1"/>
  <c r="T312" i="2" s="1"/>
  <c r="X192" i="2"/>
  <c r="Y192" i="2"/>
  <c r="S192" i="2" s="1"/>
  <c r="T192" i="2" s="1"/>
  <c r="X316" i="2"/>
  <c r="Y316" i="2"/>
  <c r="S316" i="2" s="1"/>
  <c r="T316" i="2" s="1"/>
  <c r="X234" i="2"/>
  <c r="Y234" i="2"/>
  <c r="S234" i="2" s="1"/>
  <c r="T234" i="2" s="1"/>
  <c r="X136" i="2"/>
  <c r="Y136" i="2"/>
  <c r="S136" i="2" s="1"/>
  <c r="T136" i="2" s="1"/>
  <c r="X137" i="2"/>
  <c r="Y137" i="2"/>
  <c r="S137" i="2" s="1"/>
  <c r="T137" i="2" s="1"/>
  <c r="X235" i="2"/>
  <c r="Y235" i="2"/>
  <c r="S235" i="2" s="1"/>
  <c r="T235" i="2" s="1"/>
  <c r="X140" i="2"/>
  <c r="Y140" i="2"/>
  <c r="S140" i="2" s="1"/>
  <c r="T140" i="2" s="1"/>
  <c r="X144" i="2"/>
  <c r="Y144" i="2"/>
  <c r="S144" i="2" s="1"/>
  <c r="T144" i="2" s="1"/>
  <c r="X238" i="2"/>
  <c r="Y238" i="2"/>
  <c r="S238" i="2" s="1"/>
  <c r="T238" i="2" s="1"/>
  <c r="X180" i="2"/>
  <c r="Y180" i="2"/>
  <c r="S180" i="2" s="1"/>
  <c r="T180" i="2" s="1"/>
  <c r="X230" i="2"/>
  <c r="X283" i="2"/>
  <c r="X195" i="2"/>
  <c r="X26" i="2"/>
  <c r="X227" i="2"/>
  <c r="X284" i="2"/>
  <c r="X21" i="2"/>
  <c r="X32" i="2"/>
  <c r="X127" i="2"/>
  <c r="X232" i="2"/>
  <c r="X126" i="2"/>
  <c r="X117" i="2"/>
  <c r="X251" i="2"/>
  <c r="X130" i="2"/>
  <c r="X131" i="2"/>
  <c r="X134" i="2"/>
  <c r="X231" i="2"/>
  <c r="X145" i="2"/>
  <c r="X300" i="2"/>
  <c r="X142" i="2"/>
  <c r="X240" i="2"/>
  <c r="X292" i="2"/>
  <c r="X296" i="2"/>
  <c r="X159" i="2"/>
  <c r="X163" i="2"/>
  <c r="X165" i="2"/>
  <c r="X167" i="2"/>
  <c r="X146" i="2"/>
  <c r="X138" i="2"/>
  <c r="X141" i="2"/>
  <c r="X241" i="2"/>
  <c r="X293" i="2"/>
  <c r="X297" i="2"/>
  <c r="X156" i="2"/>
  <c r="X160" i="2"/>
  <c r="X164" i="2"/>
  <c r="X166" i="2"/>
  <c r="X260" i="2"/>
  <c r="X261" i="2"/>
  <c r="X265" i="2"/>
  <c r="X269" i="2"/>
  <c r="X257" i="2"/>
  <c r="X243" i="2"/>
  <c r="X262" i="2"/>
  <c r="X266" i="2"/>
  <c r="X270" i="2"/>
  <c r="X5" i="2"/>
  <c r="X205" i="2"/>
  <c r="X61" i="2"/>
  <c r="X67" i="2"/>
  <c r="X108" i="2"/>
  <c r="X170" i="2"/>
  <c r="X28" i="2"/>
  <c r="X37" i="2"/>
  <c r="X239" i="2"/>
  <c r="X152" i="2"/>
  <c r="X153" i="2"/>
  <c r="X174" i="2"/>
  <c r="X310" i="2"/>
  <c r="X228" i="2"/>
  <c r="X17" i="2"/>
  <c r="X19" i="2"/>
  <c r="X197" i="2"/>
  <c r="X23" i="2"/>
  <c r="X34" i="2"/>
  <c r="X201" i="2"/>
  <c r="X8" i="2"/>
  <c r="X11" i="2"/>
  <c r="X13" i="2"/>
  <c r="X29" i="2"/>
  <c r="X198" i="2"/>
  <c r="X183" i="2"/>
  <c r="X210" i="2"/>
  <c r="X69" i="2"/>
  <c r="X216" i="2"/>
  <c r="X84" i="2"/>
  <c r="X100" i="2"/>
  <c r="X193" i="2"/>
  <c r="X15" i="2"/>
  <c r="X196" i="2"/>
  <c r="X255" i="2"/>
  <c r="X256" i="2"/>
  <c r="X24" i="2"/>
  <c r="X31" i="2"/>
  <c r="X36" i="2"/>
  <c r="X200" i="2"/>
  <c r="X203" i="2"/>
  <c r="X271" i="2"/>
  <c r="X57" i="2"/>
  <c r="X104" i="2"/>
  <c r="X249" i="2"/>
  <c r="X147" i="2"/>
  <c r="X277" i="2"/>
  <c r="X279" i="2"/>
  <c r="X301" i="2"/>
  <c r="X3" i="2"/>
  <c r="X12" i="2"/>
  <c r="X18" i="2"/>
  <c r="X244" i="2"/>
  <c r="X22" i="2"/>
  <c r="X33" i="2"/>
  <c r="X245" i="2"/>
  <c r="X42" i="2"/>
  <c r="X56" i="2"/>
  <c r="X63" i="2"/>
  <c r="X215" i="2"/>
  <c r="X83" i="2"/>
  <c r="X308" i="2"/>
  <c r="X322" i="2"/>
  <c r="X41" i="2"/>
  <c r="X221" i="2"/>
  <c r="X276" i="2"/>
  <c r="X278" i="2"/>
  <c r="X307" i="2"/>
  <c r="X16" i="2"/>
  <c r="X25" i="2"/>
  <c r="X204" i="2"/>
  <c r="X272" i="2"/>
  <c r="X53" i="2"/>
  <c r="X66" i="2"/>
  <c r="X214" i="2"/>
  <c r="X149" i="2"/>
  <c r="X287" i="2"/>
  <c r="X188" i="2"/>
  <c r="X99" i="2"/>
  <c r="X77" i="2"/>
  <c r="X286" i="2"/>
  <c r="X303" i="2"/>
  <c r="X306" i="2"/>
  <c r="X187" i="2"/>
  <c r="X220" i="2"/>
  <c r="X321" i="2"/>
  <c r="X314" i="2"/>
  <c r="X313" i="2"/>
  <c r="X38" i="2"/>
  <c r="X74" i="2"/>
  <c r="X97" i="2"/>
  <c r="X258" i="2"/>
  <c r="X267" i="2"/>
  <c r="X211" i="2"/>
  <c r="X46" i="2"/>
  <c r="X62" i="2"/>
  <c r="X70" i="2"/>
  <c r="X217" i="2"/>
  <c r="X85" i="2"/>
  <c r="X93" i="2"/>
  <c r="X109" i="2"/>
  <c r="X50" i="2"/>
  <c r="X110" i="2"/>
  <c r="X323" i="2"/>
  <c r="X259" i="2"/>
  <c r="X263" i="2"/>
  <c r="X264" i="2"/>
  <c r="X268" i="2"/>
  <c r="X4" i="2"/>
  <c r="X248" i="2"/>
  <c r="X58" i="2"/>
  <c r="X219" i="2"/>
  <c r="X223" i="2"/>
  <c r="X105" i="2"/>
  <c r="X7" i="2"/>
  <c r="X194" i="2"/>
  <c r="X14" i="2"/>
  <c r="X10" i="2"/>
  <c r="X20" i="2"/>
  <c r="X27" i="2"/>
  <c r="X30" i="2"/>
  <c r="X35" i="2"/>
  <c r="X199" i="2"/>
  <c r="X202" i="2"/>
  <c r="X206" i="2"/>
  <c r="X54" i="2"/>
  <c r="X64" i="2"/>
  <c r="X78" i="2"/>
  <c r="X89" i="2"/>
  <c r="X101" i="2"/>
  <c r="X207" i="2"/>
  <c r="X246" i="2"/>
  <c r="X39" i="2"/>
  <c r="X43" i="2"/>
  <c r="X212" i="2"/>
  <c r="X47" i="2"/>
  <c r="X51" i="2"/>
  <c r="X55" i="2"/>
  <c r="X59" i="2"/>
  <c r="X65" i="2"/>
  <c r="X71" i="2"/>
  <c r="X75" i="2"/>
  <c r="X213" i="2"/>
  <c r="X80" i="2"/>
  <c r="X218" i="2"/>
  <c r="X82" i="2"/>
  <c r="X86" i="2"/>
  <c r="X87" i="2"/>
  <c r="X90" i="2"/>
  <c r="X224" i="2"/>
  <c r="X91" i="2"/>
  <c r="X94" i="2"/>
  <c r="X98" i="2"/>
  <c r="X102" i="2"/>
  <c r="X106" i="2"/>
  <c r="X273" i="2"/>
  <c r="X111" i="2"/>
  <c r="X113" i="2"/>
  <c r="X280" i="2"/>
  <c r="X118" i="2"/>
  <c r="X281" i="2"/>
  <c r="X250" i="2"/>
  <c r="X176" i="2"/>
  <c r="X304" i="2"/>
  <c r="X172" i="2"/>
  <c r="X175" i="2"/>
  <c r="X285" i="2"/>
  <c r="X124" i="2"/>
  <c r="X128" i="2"/>
  <c r="X132" i="2"/>
  <c r="X236" i="2"/>
  <c r="X288" i="2"/>
  <c r="X150" i="2"/>
  <c r="X154" i="2"/>
  <c r="X242" i="2"/>
  <c r="X290" i="2"/>
  <c r="X294" i="2"/>
  <c r="X298" i="2"/>
  <c r="X157" i="2"/>
  <c r="X161" i="2"/>
  <c r="X254" i="2"/>
  <c r="X302" i="2"/>
  <c r="X169" i="2"/>
  <c r="X171" i="2"/>
  <c r="X181" i="2"/>
  <c r="X184" i="2"/>
  <c r="X189" i="2"/>
  <c r="X315" i="2"/>
  <c r="X317" i="2"/>
  <c r="X319" i="2"/>
  <c r="X318" i="2"/>
  <c r="X320" i="2"/>
  <c r="U238" i="2" l="1"/>
  <c r="V238" i="2" s="1"/>
  <c r="U140" i="2"/>
  <c r="V140" i="2" s="1"/>
  <c r="U234" i="2"/>
  <c r="V234" i="2" s="1"/>
  <c r="U311" i="2"/>
  <c r="V311" i="2" s="1"/>
  <c r="U191" i="2"/>
  <c r="V191" i="2" s="1"/>
  <c r="U190" i="2"/>
  <c r="V190" i="2" s="1"/>
  <c r="U182" i="2"/>
  <c r="V182" i="2" s="1"/>
  <c r="U129" i="2"/>
  <c r="V129" i="2" s="1"/>
  <c r="U121" i="2"/>
  <c r="V121" i="2" s="1"/>
  <c r="U120" i="2"/>
  <c r="V120" i="2" s="1"/>
  <c r="U275" i="2"/>
  <c r="V275" i="2" s="1"/>
  <c r="U222" i="2"/>
  <c r="V222" i="2" s="1"/>
  <c r="U45" i="2"/>
  <c r="V45" i="2" s="1"/>
  <c r="U247" i="2"/>
  <c r="V247" i="2" s="1"/>
  <c r="U119" i="2"/>
  <c r="V119" i="2" s="1"/>
  <c r="U112" i="2"/>
  <c r="V112" i="2" s="1"/>
  <c r="U107" i="2"/>
  <c r="V107" i="2" s="1"/>
  <c r="U95" i="2"/>
  <c r="V95" i="2" s="1"/>
  <c r="U88" i="2"/>
  <c r="V88" i="2" s="1"/>
  <c r="U79" i="2"/>
  <c r="V79" i="2" s="1"/>
  <c r="U72" i="2"/>
  <c r="V72" i="2" s="1"/>
  <c r="U60" i="2"/>
  <c r="V60" i="2" s="1"/>
  <c r="U48" i="2"/>
  <c r="V48" i="2" s="1"/>
  <c r="U40" i="2"/>
  <c r="V40" i="2" s="1"/>
  <c r="U316" i="2"/>
  <c r="V316" i="2" s="1"/>
  <c r="U168" i="2"/>
  <c r="V168" i="2" s="1"/>
  <c r="U162" i="2"/>
  <c r="V162" i="2" s="1"/>
  <c r="U295" i="2"/>
  <c r="V295" i="2" s="1"/>
  <c r="U155" i="2"/>
  <c r="V155" i="2" s="1"/>
  <c r="U253" i="2"/>
  <c r="V253" i="2" s="1"/>
  <c r="U289" i="2"/>
  <c r="V289" i="2" s="1"/>
  <c r="U237" i="2"/>
  <c r="V237" i="2" s="1"/>
  <c r="U143" i="2"/>
  <c r="V143" i="2" s="1"/>
  <c r="U135" i="2"/>
  <c r="V135" i="2" s="1"/>
  <c r="U229" i="2"/>
  <c r="V229" i="2" s="1"/>
  <c r="U180" i="2"/>
  <c r="V180" i="2" s="1"/>
  <c r="U144" i="2"/>
  <c r="V144" i="2" s="1"/>
  <c r="U235" i="2"/>
  <c r="V235" i="2" s="1"/>
  <c r="U137" i="2"/>
  <c r="V137" i="2" s="1"/>
  <c r="U136" i="2"/>
  <c r="V136" i="2" s="1"/>
  <c r="U122" i="2"/>
  <c r="V122" i="2" s="1"/>
  <c r="U9" i="2"/>
  <c r="V9" i="2" s="1"/>
  <c r="U309" i="2"/>
  <c r="V309" i="2" s="1"/>
  <c r="U186" i="2"/>
  <c r="V186" i="2" s="1"/>
  <c r="U185" i="2"/>
  <c r="V185" i="2" s="1"/>
  <c r="U178" i="2"/>
  <c r="V178" i="2" s="1"/>
  <c r="U305" i="2"/>
  <c r="V305" i="2" s="1"/>
  <c r="U177" i="2"/>
  <c r="V177" i="2" s="1"/>
  <c r="U125" i="2"/>
  <c r="V125" i="2" s="1"/>
  <c r="U123" i="2"/>
  <c r="V123" i="2" s="1"/>
  <c r="U282" i="2"/>
  <c r="V282" i="2" s="1"/>
  <c r="U226" i="2"/>
  <c r="V226" i="2" s="1"/>
  <c r="U116" i="2"/>
  <c r="V116" i="2" s="1"/>
  <c r="U96" i="2"/>
  <c r="V96" i="2" s="1"/>
  <c r="U73" i="2"/>
  <c r="V73" i="2" s="1"/>
  <c r="U49" i="2"/>
  <c r="V49" i="2" s="1"/>
  <c r="U209" i="2"/>
  <c r="V209" i="2" s="1"/>
  <c r="U115" i="2"/>
  <c r="V115" i="2" s="1"/>
  <c r="U114" i="2"/>
  <c r="V114" i="2" s="1"/>
  <c r="U274" i="2"/>
  <c r="V274" i="2" s="1"/>
  <c r="U103" i="2"/>
  <c r="V103" i="2" s="1"/>
  <c r="U92" i="2"/>
  <c r="V92" i="2" s="1"/>
  <c r="U225" i="2"/>
  <c r="V225" i="2" s="1"/>
  <c r="U81" i="2"/>
  <c r="V81" i="2" s="1"/>
  <c r="U76" i="2"/>
  <c r="V76" i="2" s="1"/>
  <c r="U68" i="2"/>
  <c r="V68" i="2" s="1"/>
  <c r="U52" i="2"/>
  <c r="V52" i="2" s="1"/>
  <c r="U44" i="2"/>
  <c r="V44" i="2" s="1"/>
  <c r="U208" i="2"/>
  <c r="V208" i="2" s="1"/>
  <c r="U192" i="2"/>
  <c r="V192" i="2" s="1"/>
  <c r="U312" i="2"/>
  <c r="V312" i="2" s="1"/>
  <c r="U179" i="2"/>
  <c r="V179" i="2" s="1"/>
  <c r="U173" i="2"/>
  <c r="V173" i="2" s="1"/>
  <c r="U158" i="2"/>
  <c r="V158" i="2" s="1"/>
  <c r="U299" i="2"/>
  <c r="V299" i="2" s="1"/>
  <c r="U291" i="2"/>
  <c r="V291" i="2" s="1"/>
  <c r="U151" i="2"/>
  <c r="V151" i="2" s="1"/>
  <c r="U148" i="2"/>
  <c r="V148" i="2" s="1"/>
  <c r="U252" i="2"/>
  <c r="V252" i="2" s="1"/>
  <c r="U139" i="2"/>
  <c r="V139" i="2" s="1"/>
  <c r="U233" i="2"/>
  <c r="V233" i="2" s="1"/>
  <c r="U133" i="2"/>
  <c r="V133" i="2" s="1"/>
  <c r="U6" i="2"/>
  <c r="V6" i="2" s="1"/>
  <c r="U2" i="2"/>
  <c r="V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edouardthieuleux</author>
    <author>ABC SupplyChain</author>
  </authors>
  <commentList>
    <comment ref="C1" authorId="0" shapeId="0" xr:uid="{7794B4F0-E614-45A2-910C-665642268AA4}">
      <text>
        <r>
          <rPr>
            <b/>
            <sz val="9"/>
            <color indexed="81"/>
            <rFont val="Tahoma"/>
            <family val="2"/>
          </rPr>
          <t>Purchase Order</t>
        </r>
      </text>
    </comment>
    <comment ref="G1" authorId="0" shapeId="0" xr:uid="{C582C48E-80A5-44EC-A617-F4975FFE68D1}">
      <text>
        <r>
          <rPr>
            <b/>
            <sz val="9"/>
            <color indexed="81"/>
            <rFont val="Tahoma"/>
            <family val="2"/>
          </rPr>
          <t>Contract Delivery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1" shapeId="0" xr:uid="{6DA2C38D-7022-4CB9-96D9-829D1B554753}">
      <text>
        <r>
          <rPr>
            <b/>
            <sz val="9"/>
            <color indexed="81"/>
            <rFont val="Tahoma"/>
            <family val="2"/>
          </rPr>
          <t>Estimated Delivery Date (=Actual in the past)</t>
        </r>
      </text>
    </comment>
    <comment ref="Q1" authorId="0" shapeId="0" xr:uid="{B4CFD195-743C-4FAA-9931-DBB0F5E9DA06}">
      <text>
        <r>
          <rPr>
            <b/>
            <sz val="9"/>
            <color indexed="81"/>
            <rFont val="Tahoma"/>
            <family val="2"/>
          </rPr>
          <t>Fill Rate = DIF = Delivery In Full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 shapeId="0" xr:uid="{D55A6187-5D33-4B41-881D-E0183946669F}">
      <text>
        <r>
          <rPr>
            <b/>
            <sz val="9"/>
            <color indexed="81"/>
            <rFont val="Tahoma"/>
            <family val="2"/>
          </rPr>
          <t>Delivery On Quality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" authorId="0" shapeId="0" xr:uid="{E541344B-657F-421E-B3EF-92C04CD73066}">
      <text>
        <r>
          <rPr>
            <b/>
            <sz val="9"/>
            <color indexed="81"/>
            <rFont val="Tahoma"/>
            <family val="2"/>
          </rPr>
          <t>You can include Min and Max delay to avoid extreme values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" authorId="0" shapeId="0" xr:uid="{3B408DD3-6F77-4DB4-BF67-221B405079A0}">
      <text>
        <r>
          <rPr>
            <b/>
            <sz val="9"/>
            <color indexed="81"/>
            <rFont val="Tahoma"/>
            <family val="2"/>
          </rPr>
          <t>Minimum number of day to be classified as too early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" authorId="1" shapeId="0" xr:uid="{9FBD413F-3330-417B-A886-DCC8FF102E37}">
      <text>
        <r>
          <rPr>
            <b/>
            <sz val="9"/>
            <color indexed="81"/>
            <rFont val="Tahoma"/>
            <family val="2"/>
          </rPr>
          <t>Minimum number of day to be classified as too late</t>
        </r>
      </text>
    </comment>
    <comment ref="AP1" authorId="0" shapeId="0" xr:uid="{00F041FF-6B70-421C-97AC-9E4ABF2F861C}">
      <text>
        <r>
          <rPr>
            <b/>
            <sz val="9"/>
            <color indexed="81"/>
            <rFont val="Tahoma"/>
            <family val="2"/>
          </rPr>
          <t>Purchase Order</t>
        </r>
      </text>
    </comment>
    <comment ref="AT1" authorId="0" shapeId="0" xr:uid="{EC2C2675-E486-4631-A96B-7D9B141ED2E4}">
      <text>
        <r>
          <rPr>
            <b/>
            <sz val="9"/>
            <color indexed="81"/>
            <rFont val="Tahoma"/>
            <family val="2"/>
          </rPr>
          <t>Contract Delivery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" authorId="1" shapeId="0" xr:uid="{E4DF15CE-BBF7-4849-8E19-AFE99E8A8CE9}">
      <text>
        <r>
          <rPr>
            <b/>
            <sz val="9"/>
            <color indexed="81"/>
            <rFont val="Tahoma"/>
            <family val="2"/>
          </rPr>
          <t>Estimated Delivery Date (=Actual in the past)</t>
        </r>
      </text>
    </comment>
    <comment ref="BD1" authorId="0" shapeId="0" xr:uid="{47BB5404-D322-4270-A2EA-8478829E8B3A}">
      <text>
        <r>
          <rPr>
            <b/>
            <sz val="9"/>
            <color indexed="81"/>
            <rFont val="Tahoma"/>
            <family val="2"/>
          </rPr>
          <t>Fill Rate = DIF = Delivery In Full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1" authorId="0" shapeId="0" xr:uid="{C2C17DA6-8E42-4085-A52E-E2754495F645}">
      <text>
        <r>
          <rPr>
            <b/>
            <sz val="9"/>
            <color indexed="81"/>
            <rFont val="Tahoma"/>
            <family val="2"/>
          </rPr>
          <t>Delivery On Quality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G1" authorId="0" shapeId="0" xr:uid="{95974868-C8F9-4F5E-A881-62AC286F820A}">
      <text>
        <r>
          <rPr>
            <b/>
            <sz val="9"/>
            <color indexed="81"/>
            <rFont val="Tahoma"/>
            <family val="2"/>
          </rPr>
          <t>You include Min and Max delay to avoid extreme values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<sst xmlns="http://schemas.openxmlformats.org/spreadsheetml/2006/main" count="1842" uniqueCount="688">
  <si>
    <t>F ESPAGNE 9</t>
  </si>
  <si>
    <t>999990178</t>
  </si>
  <si>
    <t>F TUNISIE 1</t>
  </si>
  <si>
    <t>F INDE 1</t>
  </si>
  <si>
    <t>F CHINE 8</t>
  </si>
  <si>
    <t>F CHINE 9</t>
  </si>
  <si>
    <t>F CHINE 3</t>
  </si>
  <si>
    <t>F CHINE 1</t>
  </si>
  <si>
    <t>F FRANCE 5</t>
  </si>
  <si>
    <t>F CAMBODGE 1</t>
  </si>
  <si>
    <t>F CHINE 4</t>
  </si>
  <si>
    <t>F CHINE 5</t>
  </si>
  <si>
    <t>F MAROC 1</t>
  </si>
  <si>
    <t>F CHINE 7</t>
  </si>
  <si>
    <t>F SRI LANKA 1</t>
  </si>
  <si>
    <t>F ALLEMAGNE 3</t>
  </si>
  <si>
    <t>F CHINE 6</t>
  </si>
  <si>
    <t>F USA 1</t>
  </si>
  <si>
    <t>F FRANCE 9</t>
  </si>
  <si>
    <t>999990361</t>
  </si>
  <si>
    <t>995500456352</t>
  </si>
  <si>
    <t>F CHINE 10</t>
  </si>
  <si>
    <t>995500459286</t>
  </si>
  <si>
    <t>F CHINE 2</t>
  </si>
  <si>
    <t>F TAIWAN 1</t>
  </si>
  <si>
    <t>99999046</t>
  </si>
  <si>
    <t>F BANGLADESH 1</t>
  </si>
  <si>
    <t>F ESPAGNE 4</t>
  </si>
  <si>
    <t>F VIETNAM 1</t>
  </si>
  <si>
    <t>F ITALIE 6</t>
  </si>
  <si>
    <t>F ALLEMAGNE 5</t>
  </si>
  <si>
    <t>F ROUMANIE 5</t>
  </si>
  <si>
    <t>F ALLEMAGNE 4</t>
  </si>
  <si>
    <t>F FRANCE 4</t>
  </si>
  <si>
    <t>F ALLEMAGNE 1</t>
  </si>
  <si>
    <t>F TAIWAN 2</t>
  </si>
  <si>
    <t>F ITALIE 1</t>
  </si>
  <si>
    <t>F ALLEMAGNE 2</t>
  </si>
  <si>
    <t>F FRANCE 6</t>
  </si>
  <si>
    <t>F FRANCE 3</t>
  </si>
  <si>
    <t>F FRANCE 1</t>
  </si>
  <si>
    <t>F ROUMANIE 1</t>
  </si>
  <si>
    <t>F ITALIE 4</t>
  </si>
  <si>
    <t>F FRANCE 8</t>
  </si>
  <si>
    <t>F ROUMANIE 3</t>
  </si>
  <si>
    <t>F ITALIE 3</t>
  </si>
  <si>
    <t>F FRANCE 2</t>
  </si>
  <si>
    <t>F FRANCE 10</t>
  </si>
  <si>
    <t>F SUISSE 1</t>
  </si>
  <si>
    <t>F ROUMANIE 4</t>
  </si>
  <si>
    <t>F BELGIQUE 1</t>
  </si>
  <si>
    <t>F FRANCE 7</t>
  </si>
  <si>
    <t>F ITALIE 5</t>
  </si>
  <si>
    <t>F POLOGNE 1</t>
  </si>
  <si>
    <t>F ESPAGNE 1</t>
  </si>
  <si>
    <t>F BELGIQUE 2</t>
  </si>
  <si>
    <t>Total général</t>
  </si>
  <si>
    <t>99999025</t>
  </si>
  <si>
    <t>999990757</t>
  </si>
  <si>
    <t>995500473824</t>
  </si>
  <si>
    <t>999990498</t>
  </si>
  <si>
    <t>995500471547</t>
  </si>
  <si>
    <t>9999902333</t>
  </si>
  <si>
    <t>995500479302</t>
  </si>
  <si>
    <t>9999901036</t>
  </si>
  <si>
    <t>995500462272</t>
  </si>
  <si>
    <t>999990172</t>
  </si>
  <si>
    <t>999990723</t>
  </si>
  <si>
    <t>99999069</t>
  </si>
  <si>
    <t>995500486937</t>
  </si>
  <si>
    <t>999990673</t>
  </si>
  <si>
    <t>995500470312</t>
  </si>
  <si>
    <t>9999901041</t>
  </si>
  <si>
    <t>995500475312</t>
  </si>
  <si>
    <t>999990689</t>
  </si>
  <si>
    <t>995500473329</t>
  </si>
  <si>
    <t>9999901101</t>
  </si>
  <si>
    <t>999990898</t>
  </si>
  <si>
    <t>999990577</t>
  </si>
  <si>
    <t>999990274</t>
  </si>
  <si>
    <t>995500473317</t>
  </si>
  <si>
    <t>995500474897</t>
  </si>
  <si>
    <t>995500473322</t>
  </si>
  <si>
    <t>995500474909</t>
  </si>
  <si>
    <t>999990761</t>
  </si>
  <si>
    <t>995500473497</t>
  </si>
  <si>
    <t>999990704</t>
  </si>
  <si>
    <t>995500474904</t>
  </si>
  <si>
    <t>999990309</t>
  </si>
  <si>
    <t>995500473343</t>
  </si>
  <si>
    <t>999990109</t>
  </si>
  <si>
    <t>999990228</t>
  </si>
  <si>
    <t>9999901514</t>
  </si>
  <si>
    <t>995500509669</t>
  </si>
  <si>
    <t>9999901420</t>
  </si>
  <si>
    <t>9999901510</t>
  </si>
  <si>
    <t>9999901311</t>
  </si>
  <si>
    <t>9999901368</t>
  </si>
  <si>
    <t>999990665</t>
  </si>
  <si>
    <t>999990353</t>
  </si>
  <si>
    <t>9999901134</t>
  </si>
  <si>
    <t>995500511610</t>
  </si>
  <si>
    <t>999990889</t>
  </si>
  <si>
    <t>999990770</t>
  </si>
  <si>
    <t>999990831</t>
  </si>
  <si>
    <t>995500510143</t>
  </si>
  <si>
    <t>9999901059</t>
  </si>
  <si>
    <t>995500510154</t>
  </si>
  <si>
    <t>99999017</t>
  </si>
  <si>
    <t>999990297</t>
  </si>
  <si>
    <t>995500509673</t>
  </si>
  <si>
    <t>9999901034</t>
  </si>
  <si>
    <t>999990395</t>
  </si>
  <si>
    <t>99999094</t>
  </si>
  <si>
    <t>99999072</t>
  </si>
  <si>
    <t>999990152</t>
  </si>
  <si>
    <t>999990213</t>
  </si>
  <si>
    <t>995500482905</t>
  </si>
  <si>
    <t>999990227</t>
  </si>
  <si>
    <t>995500482209</t>
  </si>
  <si>
    <t>995500483638</t>
  </si>
  <si>
    <t>995500486965</t>
  </si>
  <si>
    <t>99999067</t>
  </si>
  <si>
    <t>995500495855</t>
  </si>
  <si>
    <t>995500497328</t>
  </si>
  <si>
    <t>995500495080</t>
  </si>
  <si>
    <t>995500495086</t>
  </si>
  <si>
    <t>995500487070</t>
  </si>
  <si>
    <t>995500506814</t>
  </si>
  <si>
    <t>995500495116</t>
  </si>
  <si>
    <t>995500510134</t>
  </si>
  <si>
    <t>995500511614</t>
  </si>
  <si>
    <t>999990141</t>
  </si>
  <si>
    <t>995500513259</t>
  </si>
  <si>
    <t>999990177</t>
  </si>
  <si>
    <t>995500465883</t>
  </si>
  <si>
    <t>995500465884</t>
  </si>
  <si>
    <t>995500482212</t>
  </si>
  <si>
    <t>999990114</t>
  </si>
  <si>
    <t>995500495842</t>
  </si>
  <si>
    <t>995500495841</t>
  </si>
  <si>
    <t>995500495840</t>
  </si>
  <si>
    <t>999990751</t>
  </si>
  <si>
    <t>995500495074</t>
  </si>
  <si>
    <t>995500495843</t>
  </si>
  <si>
    <t>99999083</t>
  </si>
  <si>
    <t>995500497348</t>
  </si>
  <si>
    <t>995500465753</t>
  </si>
  <si>
    <t>995500495083</t>
  </si>
  <si>
    <t>995500497307</t>
  </si>
  <si>
    <t>995500495846</t>
  </si>
  <si>
    <t>995500497309</t>
  </si>
  <si>
    <t>995500495847</t>
  </si>
  <si>
    <t>995500495987</t>
  </si>
  <si>
    <t>995500495844</t>
  </si>
  <si>
    <t>995500506815</t>
  </si>
  <si>
    <t>995500512544</t>
  </si>
  <si>
    <t>999990729</t>
  </si>
  <si>
    <t>995500512554</t>
  </si>
  <si>
    <t>995500495864</t>
  </si>
  <si>
    <t>995500510135</t>
  </si>
  <si>
    <t>995500510137</t>
  </si>
  <si>
    <t>995500510147</t>
  </si>
  <si>
    <t>995500510161</t>
  </si>
  <si>
    <t>999990852</t>
  </si>
  <si>
    <t>995500510194</t>
  </si>
  <si>
    <t>995500479782</t>
  </si>
  <si>
    <t>9999902329</t>
  </si>
  <si>
    <t>9999902326</t>
  </si>
  <si>
    <t>995500501964</t>
  </si>
  <si>
    <t>9999901005</t>
  </si>
  <si>
    <t>995500480692</t>
  </si>
  <si>
    <t>995500506816</t>
  </si>
  <si>
    <t>995500506823</t>
  </si>
  <si>
    <t>995500495860</t>
  </si>
  <si>
    <t>995500510123</t>
  </si>
  <si>
    <t>999990539</t>
  </si>
  <si>
    <t>995500510176</t>
  </si>
  <si>
    <t>995500497470</t>
  </si>
  <si>
    <t>99999029</t>
  </si>
  <si>
    <t>995500497600</t>
  </si>
  <si>
    <t>995500497477</t>
  </si>
  <si>
    <t>9999902183</t>
  </si>
  <si>
    <t>995500479553</t>
  </si>
  <si>
    <t>9999902184</t>
  </si>
  <si>
    <t>995500479554</t>
  </si>
  <si>
    <t>995500510714</t>
  </si>
  <si>
    <t>995500511044</t>
  </si>
  <si>
    <t>995500495861</t>
  </si>
  <si>
    <t>995500497480</t>
  </si>
  <si>
    <t>995500510138</t>
  </si>
  <si>
    <t>995500510148</t>
  </si>
  <si>
    <t>995500510162</t>
  </si>
  <si>
    <t>995500497329</t>
  </si>
  <si>
    <t>995500497390</t>
  </si>
  <si>
    <t>999990668</t>
  </si>
  <si>
    <t>995500506828</t>
  </si>
  <si>
    <t>999990640</t>
  </si>
  <si>
    <t>995500506827</t>
  </si>
  <si>
    <t>995500497310</t>
  </si>
  <si>
    <t>995500497312</t>
  </si>
  <si>
    <t>995500497378</t>
  </si>
  <si>
    <t>995500497598</t>
  </si>
  <si>
    <t>995500495837</t>
  </si>
  <si>
    <t>995500495848</t>
  </si>
  <si>
    <t>999990165</t>
  </si>
  <si>
    <t>995500497460</t>
  </si>
  <si>
    <t>999990173</t>
  </si>
  <si>
    <t>995500497457</t>
  </si>
  <si>
    <t>995500497449</t>
  </si>
  <si>
    <t>995500497332</t>
  </si>
  <si>
    <t>995500497334</t>
  </si>
  <si>
    <t>995500497335</t>
  </si>
  <si>
    <t>995500497391</t>
  </si>
  <si>
    <t>995500497331</t>
  </si>
  <si>
    <t>995500495079</t>
  </si>
  <si>
    <t>995500496003</t>
  </si>
  <si>
    <t>995500497421</t>
  </si>
  <si>
    <t>995500497422</t>
  </si>
  <si>
    <t>995500497423</t>
  </si>
  <si>
    <t>995500497311</t>
  </si>
  <si>
    <t>995500495839</t>
  </si>
  <si>
    <t>995500497333</t>
  </si>
  <si>
    <t>995500497471</t>
  </si>
  <si>
    <t>995500512227</t>
  </si>
  <si>
    <t>995500512229</t>
  </si>
  <si>
    <t>995500512238</t>
  </si>
  <si>
    <t>995500512239</t>
  </si>
  <si>
    <t>995500512240</t>
  </si>
  <si>
    <t>995500511054</t>
  </si>
  <si>
    <t>995500512234</t>
  </si>
  <si>
    <t>995500510125</t>
  </si>
  <si>
    <t>995500511062</t>
  </si>
  <si>
    <t>995500510187</t>
  </si>
  <si>
    <t>995500512228</t>
  </si>
  <si>
    <t>995500510126</t>
  </si>
  <si>
    <t>995500510139</t>
  </si>
  <si>
    <t>995500510149</t>
  </si>
  <si>
    <t>995500510195</t>
  </si>
  <si>
    <t>995500509946</t>
  </si>
  <si>
    <t>999990131</t>
  </si>
  <si>
    <t>995500466106</t>
  </si>
  <si>
    <t>999990685</t>
  </si>
  <si>
    <t>995500480718</t>
  </si>
  <si>
    <t>995500497601</t>
  </si>
  <si>
    <t>995500497603</t>
  </si>
  <si>
    <t>995500497602</t>
  </si>
  <si>
    <t>995500510177</t>
  </si>
  <si>
    <t>9999904</t>
  </si>
  <si>
    <t>995500513908</t>
  </si>
  <si>
    <t>995500513913</t>
  </si>
  <si>
    <t>995500506817</t>
  </si>
  <si>
    <t>995500511059</t>
  </si>
  <si>
    <t>995500512233</t>
  </si>
  <si>
    <t>995500510128</t>
  </si>
  <si>
    <t>995500510140</t>
  </si>
  <si>
    <t>995500510150</t>
  </si>
  <si>
    <t>995500510163</t>
  </si>
  <si>
    <t>995500510196</t>
  </si>
  <si>
    <t>995500482308</t>
  </si>
  <si>
    <t>9999901196</t>
  </si>
  <si>
    <t>995500482307</t>
  </si>
  <si>
    <t>995500497424</t>
  </si>
  <si>
    <t>995500497425</t>
  </si>
  <si>
    <t>995500497606</t>
  </si>
  <si>
    <t>995500497607</t>
  </si>
  <si>
    <t>995500497313</t>
  </si>
  <si>
    <t>995500497314</t>
  </si>
  <si>
    <t>995500497382</t>
  </si>
  <si>
    <t>995500497428</t>
  </si>
  <si>
    <t>995500497357</t>
  </si>
  <si>
    <t>995500497396</t>
  </si>
  <si>
    <t>995500497461</t>
  </si>
  <si>
    <t>995500497453</t>
  </si>
  <si>
    <t>995500497450</t>
  </si>
  <si>
    <t>995500497336</t>
  </si>
  <si>
    <t>995500497472</t>
  </si>
  <si>
    <t>995500497469</t>
  </si>
  <si>
    <t>995500497478</t>
  </si>
  <si>
    <t>9999901033</t>
  </si>
  <si>
    <t>995500480726</t>
  </si>
  <si>
    <t>995500480686</t>
  </si>
  <si>
    <t>995500480666</t>
  </si>
  <si>
    <t>995500497429</t>
  </si>
  <si>
    <t>995500497358</t>
  </si>
  <si>
    <t>995500497418</t>
  </si>
  <si>
    <t>999990798</t>
  </si>
  <si>
    <t>995500501965</t>
  </si>
  <si>
    <t>995500495922</t>
  </si>
  <si>
    <t>995500497370</t>
  </si>
  <si>
    <t>995500497415</t>
  </si>
  <si>
    <t>995500484583</t>
  </si>
  <si>
    <t>999990468</t>
  </si>
  <si>
    <t>995500480655</t>
  </si>
  <si>
    <t>995500484570</t>
  </si>
  <si>
    <t>99999030</t>
  </si>
  <si>
    <t>995500476815</t>
  </si>
  <si>
    <t>995500497790</t>
  </si>
  <si>
    <t>995500497315</t>
  </si>
  <si>
    <t>995500497383</t>
  </si>
  <si>
    <t>995500497458</t>
  </si>
  <si>
    <t>995500497337</t>
  </si>
  <si>
    <t>995500506818</t>
  </si>
  <si>
    <t>995500511052</t>
  </si>
  <si>
    <t>995500511056</t>
  </si>
  <si>
    <t>995500512248</t>
  </si>
  <si>
    <t>995500510133</t>
  </si>
  <si>
    <t>995500510178</t>
  </si>
  <si>
    <t>995500512337</t>
  </si>
  <si>
    <t>99999082</t>
  </si>
  <si>
    <t>995500512338</t>
  </si>
  <si>
    <t>995500510382</t>
  </si>
  <si>
    <t>995500487949</t>
  </si>
  <si>
    <t>9999902327</t>
  </si>
  <si>
    <t>995500509350</t>
  </si>
  <si>
    <t>9999902332</t>
  </si>
  <si>
    <t>995500497484</t>
  </si>
  <si>
    <t>995500499965</t>
  </si>
  <si>
    <t>995500495009</t>
  </si>
  <si>
    <t>995500495010</t>
  </si>
  <si>
    <t>999990411</t>
  </si>
  <si>
    <t>995500506810</t>
  </si>
  <si>
    <t>995500497326</t>
  </si>
  <si>
    <t>995500497462</t>
  </si>
  <si>
    <t>995500497338</t>
  </si>
  <si>
    <t>995500497473</t>
  </si>
  <si>
    <t>995500506844</t>
  </si>
  <si>
    <t>995500506820</t>
  </si>
  <si>
    <t>995500513945</t>
  </si>
  <si>
    <t>995500513949</t>
  </si>
  <si>
    <t>995500513962</t>
  </si>
  <si>
    <t>995500511620</t>
  </si>
  <si>
    <t>995500510130</t>
  </si>
  <si>
    <t>995500510141</t>
  </si>
  <si>
    <t>995500510153</t>
  </si>
  <si>
    <t>995500510164</t>
  </si>
  <si>
    <t>995500510179</t>
  </si>
  <si>
    <t>995500491785</t>
  </si>
  <si>
    <t>995500491786</t>
  </si>
  <si>
    <t>995500511982</t>
  </si>
  <si>
    <t>995500506822</t>
  </si>
  <si>
    <t>995500497317</t>
  </si>
  <si>
    <t>995500497384</t>
  </si>
  <si>
    <t>995500497431</t>
  </si>
  <si>
    <t>995500497360</t>
  </si>
  <si>
    <t>995500497399</t>
  </si>
  <si>
    <t>995500511057</t>
  </si>
  <si>
    <t>995500497454</t>
  </si>
  <si>
    <t>995500497451</t>
  </si>
  <si>
    <t>995500497339</t>
  </si>
  <si>
    <t>995500512249</t>
  </si>
  <si>
    <t>995500511063</t>
  </si>
  <si>
    <t>995500510180</t>
  </si>
  <si>
    <t>995500510197</t>
  </si>
  <si>
    <t>995500497789</t>
  </si>
  <si>
    <t>995500500004</t>
  </si>
  <si>
    <t>995500496154</t>
  </si>
  <si>
    <t>999990254</t>
  </si>
  <si>
    <t>995500496169</t>
  </si>
  <si>
    <t>995500504475</t>
  </si>
  <si>
    <t>995500510934</t>
  </si>
  <si>
    <t>995500506819</t>
  </si>
  <si>
    <t>995500506824</t>
  </si>
  <si>
    <t>995500497325</t>
  </si>
  <si>
    <t>995500497432</t>
  </si>
  <si>
    <t>995500497369</t>
  </si>
  <si>
    <t>995500511060</t>
  </si>
  <si>
    <t>995500497340</t>
  </si>
  <si>
    <t>995500512250</t>
  </si>
  <si>
    <t>995500497474</t>
  </si>
  <si>
    <t>995500510132</t>
  </si>
  <si>
    <t>995500510142</t>
  </si>
  <si>
    <t>995500510152</t>
  </si>
  <si>
    <t>995500499970</t>
  </si>
  <si>
    <t>99999023</t>
  </si>
  <si>
    <t>995500497802</t>
  </si>
  <si>
    <t>999990703</t>
  </si>
  <si>
    <t>995500496167</t>
  </si>
  <si>
    <t>999990282</t>
  </si>
  <si>
    <t>995500500943</t>
  </si>
  <si>
    <t>995500496158</t>
  </si>
  <si>
    <t>995500500579</t>
  </si>
  <si>
    <t>995500500942</t>
  </si>
  <si>
    <t>995500496163</t>
  </si>
  <si>
    <t>995500500946</t>
  </si>
  <si>
    <t>999990161</t>
  </si>
  <si>
    <t>995500500947</t>
  </si>
  <si>
    <t>995500497324</t>
  </si>
  <si>
    <t>995500497385</t>
  </si>
  <si>
    <t>995500497433</t>
  </si>
  <si>
    <t>995500497362</t>
  </si>
  <si>
    <t>995500497413</t>
  </si>
  <si>
    <t>995500497463</t>
  </si>
  <si>
    <t>995500497459</t>
  </si>
  <si>
    <t>995500497452</t>
  </si>
  <si>
    <t>995500497341</t>
  </si>
  <si>
    <t>995500512251</t>
  </si>
  <si>
    <t>9999902283</t>
  </si>
  <si>
    <t>995500506835</t>
  </si>
  <si>
    <t>9999902284</t>
  </si>
  <si>
    <t>995500506836</t>
  </si>
  <si>
    <t>9999902285</t>
  </si>
  <si>
    <t>995500506838</t>
  </si>
  <si>
    <t>9999902286</t>
  </si>
  <si>
    <t>995500506837</t>
  </si>
  <si>
    <t>995500496166</t>
  </si>
  <si>
    <t>995500504480</t>
  </si>
  <si>
    <t>995500505010</t>
  </si>
  <si>
    <t>995500510935</t>
  </si>
  <si>
    <t>995500495007</t>
  </si>
  <si>
    <t>995500497323</t>
  </si>
  <si>
    <t>995500497386</t>
  </si>
  <si>
    <t>995500497437</t>
  </si>
  <si>
    <t>995500497368</t>
  </si>
  <si>
    <t>995500497411</t>
  </si>
  <si>
    <t>995500497346</t>
  </si>
  <si>
    <t>995500497475</t>
  </si>
  <si>
    <t>995500497479</t>
  </si>
  <si>
    <t>995500502244</t>
  </si>
  <si>
    <t>995500504485</t>
  </si>
  <si>
    <t>995500509866</t>
  </si>
  <si>
    <t>995500510936</t>
  </si>
  <si>
    <t>9999902289</t>
  </si>
  <si>
    <t>995500511983</t>
  </si>
  <si>
    <t>995500497321</t>
  </si>
  <si>
    <t>995500497367</t>
  </si>
  <si>
    <t>995500497343</t>
  </si>
  <si>
    <t>995500511064</t>
  </si>
  <si>
    <t>995500505016</t>
  </si>
  <si>
    <t>995500511998</t>
  </si>
  <si>
    <t>995500509266</t>
  </si>
  <si>
    <t>995500497807</t>
  </si>
  <si>
    <t>995500497322</t>
  </si>
  <si>
    <t>995500497436</t>
  </si>
  <si>
    <t>995500497366</t>
  </si>
  <si>
    <t>995500497407</t>
  </si>
  <si>
    <t>995500497345</t>
  </si>
  <si>
    <t>995500497476</t>
  </si>
  <si>
    <t>995500510591</t>
  </si>
  <si>
    <t>995500510595</t>
  </si>
  <si>
    <t>995500509867</t>
  </si>
  <si>
    <t>995500510939</t>
  </si>
  <si>
    <t>995500514812</t>
  </si>
  <si>
    <t>995500513028</t>
  </si>
  <si>
    <t>995500514813</t>
  </si>
  <si>
    <t>995500499712</t>
  </si>
  <si>
    <t>995500499713</t>
  </si>
  <si>
    <t>995500514819</t>
  </si>
  <si>
    <t>995500514816</t>
  </si>
  <si>
    <t>995500514818</t>
  </si>
  <si>
    <t>995500513027</t>
  </si>
  <si>
    <t>995500513029</t>
  </si>
  <si>
    <t>995500513030</t>
  </si>
  <si>
    <t>FRANCE</t>
  </si>
  <si>
    <t>TAIWAN</t>
  </si>
  <si>
    <t>Item</t>
  </si>
  <si>
    <t>Item number</t>
  </si>
  <si>
    <t>Supplier</t>
  </si>
  <si>
    <t>PO</t>
  </si>
  <si>
    <t>Country</t>
  </si>
  <si>
    <t>CDD</t>
  </si>
  <si>
    <t>EDD</t>
  </si>
  <si>
    <t>S FRANCE 5</t>
  </si>
  <si>
    <t>S USA 1</t>
  </si>
  <si>
    <t>S FRANCE 3</t>
  </si>
  <si>
    <t>S FRANCE 6</t>
  </si>
  <si>
    <t>S FRANCE 2</t>
  </si>
  <si>
    <t>S SRI LANKA 1</t>
  </si>
  <si>
    <t>S FRANCE 4</t>
  </si>
  <si>
    <t>S VIETNAM 1</t>
  </si>
  <si>
    <t>S TAIWAN 1</t>
  </si>
  <si>
    <t>S FRANCE 7</t>
  </si>
  <si>
    <t>S FRANCE 1</t>
  </si>
  <si>
    <t>S FRANCE 10</t>
  </si>
  <si>
    <t>S FRANCE 8</t>
  </si>
  <si>
    <t>S FRANCE 9</t>
  </si>
  <si>
    <t>S BANGLADESH 1</t>
  </si>
  <si>
    <t>S TAIWAN 2</t>
  </si>
  <si>
    <t>F CHINE 12</t>
  </si>
  <si>
    <t>F CHINE 11</t>
  </si>
  <si>
    <t>F CHINE 13</t>
  </si>
  <si>
    <t>F TURQUIE 1</t>
  </si>
  <si>
    <t>F ROUMANIE 2</t>
  </si>
  <si>
    <t>F MAROC 2</t>
  </si>
  <si>
    <t>F ESPAGNE 3</t>
  </si>
  <si>
    <t>F ITALIE 2</t>
  </si>
  <si>
    <t>F ESPAGNE 2</t>
  </si>
  <si>
    <t>F ESPAGNE 6</t>
  </si>
  <si>
    <t>F PORTUGAL 1</t>
  </si>
  <si>
    <t>F ESPAGNE 5</t>
  </si>
  <si>
    <t>F ESPAGNE 7</t>
  </si>
  <si>
    <t>F ESPAGNE 8</t>
  </si>
  <si>
    <t>CHINA</t>
  </si>
  <si>
    <t>S CHINA 1</t>
  </si>
  <si>
    <t>S CHINA 2</t>
  </si>
  <si>
    <t>S CHINA 3</t>
  </si>
  <si>
    <t>S CHINA 4</t>
  </si>
  <si>
    <t>S CHINA 6</t>
  </si>
  <si>
    <t>S CHINA 7</t>
  </si>
  <si>
    <t>S CHINA 8</t>
  </si>
  <si>
    <t>S CHINA 12</t>
  </si>
  <si>
    <t>S CHINA 9</t>
  </si>
  <si>
    <t>S CHINA 5</t>
  </si>
  <si>
    <t>S CHINA 11</t>
  </si>
  <si>
    <t>S CHINA 13</t>
  </si>
  <si>
    <t>S CHINA 10</t>
  </si>
  <si>
    <t>S PORTUGAL 1</t>
  </si>
  <si>
    <t>S INDIA 1</t>
  </si>
  <si>
    <t>S CAMBODGIA 1</t>
  </si>
  <si>
    <t>S TURQUIA 1</t>
  </si>
  <si>
    <t>S ROUMANIA 2</t>
  </si>
  <si>
    <t>S ROUMANIA 1</t>
  </si>
  <si>
    <t>S ROUMANIA 4</t>
  </si>
  <si>
    <t>S ROUMANIA 3</t>
  </si>
  <si>
    <t>S ROUMANIA 5</t>
  </si>
  <si>
    <t>S SPAIN 3</t>
  </si>
  <si>
    <t>SPAIN</t>
  </si>
  <si>
    <t>S SPAIN 2</t>
  </si>
  <si>
    <t>S SPAIN 1</t>
  </si>
  <si>
    <t>S SPAIN 4</t>
  </si>
  <si>
    <t>S SPAIN 6</t>
  </si>
  <si>
    <t>S SPAIN 5</t>
  </si>
  <si>
    <t>S SPAIN 7</t>
  </si>
  <si>
    <t>S SPAIN 8</t>
  </si>
  <si>
    <t>S SPAIN 9</t>
  </si>
  <si>
    <t>S BELGIUM 1</t>
  </si>
  <si>
    <t>BELGIUM</t>
  </si>
  <si>
    <t>S BELGIUM 2</t>
  </si>
  <si>
    <t>S ITALIA 1</t>
  </si>
  <si>
    <t>S ITALIA 2</t>
  </si>
  <si>
    <t>S ITALIA 3</t>
  </si>
  <si>
    <t>S ITALIA 4</t>
  </si>
  <si>
    <t>S ITALIA 5</t>
  </si>
  <si>
    <t>S ITALIA 6</t>
  </si>
  <si>
    <t>S SWISS 1</t>
  </si>
  <si>
    <t>S GERMANY 3</t>
  </si>
  <si>
    <t>GERMANY</t>
  </si>
  <si>
    <t>S GERMANY 5</t>
  </si>
  <si>
    <t>S GERMANY 4</t>
  </si>
  <si>
    <t>S GERMANY 2</t>
  </si>
  <si>
    <t>S GERMANY 1</t>
  </si>
  <si>
    <t>S TUNISIA 1</t>
  </si>
  <si>
    <t>TUNISIA</t>
  </si>
  <si>
    <t>S POLAND 1</t>
  </si>
  <si>
    <t>Qty with quality issues</t>
  </si>
  <si>
    <t>Delay</t>
  </si>
  <si>
    <t>Absolute delay</t>
  </si>
  <si>
    <t>Item 276</t>
  </si>
  <si>
    <t>Item 509</t>
  </si>
  <si>
    <t>Item 18</t>
  </si>
  <si>
    <t>Item 70</t>
  </si>
  <si>
    <t>Item 702</t>
  </si>
  <si>
    <t>Item 249</t>
  </si>
  <si>
    <t>Item 2961</t>
  </si>
  <si>
    <t>Item 1353</t>
  </si>
  <si>
    <t>Item 74</t>
  </si>
  <si>
    <t>Item 507</t>
  </si>
  <si>
    <t>Item 81</t>
  </si>
  <si>
    <t>Item 1278</t>
  </si>
  <si>
    <t>Item 1376</t>
  </si>
  <si>
    <t>Item 578</t>
  </si>
  <si>
    <t>Item 1188</t>
  </si>
  <si>
    <t>Item 1061</t>
  </si>
  <si>
    <t>Item 996</t>
  </si>
  <si>
    <t>Item 233</t>
  </si>
  <si>
    <t>Item 377</t>
  </si>
  <si>
    <t>Item 329</t>
  </si>
  <si>
    <t>Item 416</t>
  </si>
  <si>
    <t>Item 60</t>
  </si>
  <si>
    <t>Item 909</t>
  </si>
  <si>
    <t>Item 1342</t>
  </si>
  <si>
    <t>Item 1255</t>
  </si>
  <si>
    <t>Item 1402</t>
  </si>
  <si>
    <t>Item 1203</t>
  </si>
  <si>
    <t>Item 1260</t>
  </si>
  <si>
    <t>Item 179</t>
  </si>
  <si>
    <t>Item 186</t>
  </si>
  <si>
    <t>Item 753</t>
  </si>
  <si>
    <t>Item 811</t>
  </si>
  <si>
    <t>Item 211</t>
  </si>
  <si>
    <t>Item 244</t>
  </si>
  <si>
    <t>Item 476</t>
  </si>
  <si>
    <t>Item 9</t>
  </si>
  <si>
    <t>Item 569</t>
  </si>
  <si>
    <t>Item 670</t>
  </si>
  <si>
    <t>Item 174</t>
  </si>
  <si>
    <t>Item 37</t>
  </si>
  <si>
    <t>Item 28</t>
  </si>
  <si>
    <t>Item 55</t>
  </si>
  <si>
    <t>Item 137</t>
  </si>
  <si>
    <t>Item 111</t>
  </si>
  <si>
    <t>Item 26</t>
  </si>
  <si>
    <t>Item 259</t>
  </si>
  <si>
    <t>Item 816</t>
  </si>
  <si>
    <t>Item 53</t>
  </si>
  <si>
    <t>Item 320</t>
  </si>
  <si>
    <t>Item 29</t>
  </si>
  <si>
    <t>Item 607</t>
  </si>
  <si>
    <t>Item 222</t>
  </si>
  <si>
    <t>Item 2957</t>
  </si>
  <si>
    <t>Item 2954</t>
  </si>
  <si>
    <t>Item 1097</t>
  </si>
  <si>
    <t>Item 128</t>
  </si>
  <si>
    <t>Item 15</t>
  </si>
  <si>
    <t>Item 2811</t>
  </si>
  <si>
    <t>Item 2812</t>
  </si>
  <si>
    <t>Item 265</t>
  </si>
  <si>
    <t>Item 304</t>
  </si>
  <si>
    <t>Item 85</t>
  </si>
  <si>
    <t>Item 84</t>
  </si>
  <si>
    <t>Item 376</t>
  </si>
  <si>
    <t>Item 1151</t>
  </si>
  <si>
    <t>Item 10</t>
  </si>
  <si>
    <t>Item 1246</t>
  </si>
  <si>
    <t>Item 552</t>
  </si>
  <si>
    <t>Item 664</t>
  </si>
  <si>
    <t>Item 1112</t>
  </si>
  <si>
    <t>Item 27</t>
  </si>
  <si>
    <t>Item 58</t>
  </si>
  <si>
    <t>Item 2955</t>
  </si>
  <si>
    <t>Item 2960</t>
  </si>
  <si>
    <t>Item 132</t>
  </si>
  <si>
    <t>Item 368</t>
  </si>
  <si>
    <t>Item 35</t>
  </si>
  <si>
    <t>Item 493</t>
  </si>
  <si>
    <t>Item 357</t>
  </si>
  <si>
    <t>Item 64</t>
  </si>
  <si>
    <t>Item 2911</t>
  </si>
  <si>
    <t>Item 2912</t>
  </si>
  <si>
    <t>Item 2913</t>
  </si>
  <si>
    <t>Item 2914</t>
  </si>
  <si>
    <t>Item 2917</t>
  </si>
  <si>
    <t>SUPPLIER</t>
  </si>
  <si>
    <t>Qty Ordered</t>
  </si>
  <si>
    <t>Qty received</t>
  </si>
  <si>
    <t>S MOROCCO 1</t>
  </si>
  <si>
    <t>Étiquettes de lignes</t>
  </si>
  <si>
    <t>SUPPLIER FR</t>
  </si>
  <si>
    <t>S MOROCCO 2</t>
  </si>
  <si>
    <t>Actual lead time</t>
  </si>
  <si>
    <t>Order date</t>
  </si>
  <si>
    <t>Commited Lead Time</t>
  </si>
  <si>
    <t>DIF</t>
  </si>
  <si>
    <t>DOQ</t>
  </si>
  <si>
    <t>SIFOT</t>
  </si>
  <si>
    <t>$ received</t>
  </si>
  <si>
    <t>$ with quality issues</t>
  </si>
  <si>
    <t>OK</t>
  </si>
  <si>
    <t>$ Ordered</t>
  </si>
  <si>
    <t>Nombre de PO</t>
  </si>
  <si>
    <t xml:space="preserve">  Qty Ordered</t>
  </si>
  <si>
    <t xml:space="preserve">  Qty received</t>
  </si>
  <si>
    <t xml:space="preserve">  Qty with quality issues</t>
  </si>
  <si>
    <t xml:space="preserve">  $ Ordered</t>
  </si>
  <si>
    <t xml:space="preserve">  $ received</t>
  </si>
  <si>
    <t xml:space="preserve">  $ with quality issues</t>
  </si>
  <si>
    <t xml:space="preserve">   DOQ</t>
  </si>
  <si>
    <t xml:space="preserve">   SIFOT</t>
  </si>
  <si>
    <t xml:space="preserve">  Actual lead time</t>
  </si>
  <si>
    <t xml:space="preserve">  Delay</t>
  </si>
  <si>
    <t xml:space="preserve">  Absolute delay</t>
  </si>
  <si>
    <t>juin</t>
  </si>
  <si>
    <t>juil</t>
  </si>
  <si>
    <t>août</t>
  </si>
  <si>
    <t>sept</t>
  </si>
  <si>
    <t>oct</t>
  </si>
  <si>
    <t>nov</t>
  </si>
  <si>
    <t>déc</t>
  </si>
  <si>
    <t>janv</t>
  </si>
  <si>
    <t>févr</t>
  </si>
  <si>
    <t>Order Status</t>
  </si>
  <si>
    <t xml:space="preserve">  DIF</t>
  </si>
  <si>
    <t>Early</t>
  </si>
  <si>
    <t>Late</t>
  </si>
  <si>
    <t xml:space="preserve"> $ Order delayed</t>
  </si>
  <si>
    <t>DOT</t>
  </si>
  <si>
    <t>$ SIFOT</t>
  </si>
  <si>
    <t>$ DOT</t>
  </si>
  <si>
    <t xml:space="preserve">  DOT</t>
  </si>
  <si>
    <t>ORDER STATUS</t>
  </si>
  <si>
    <t>TOP 10 ORDER DELAYED SUPPLIER</t>
  </si>
  <si>
    <t>S BELGIUM</t>
  </si>
  <si>
    <t>S FRANCE</t>
  </si>
  <si>
    <t>S SPAIN</t>
  </si>
  <si>
    <t>S TAIWAN</t>
  </si>
  <si>
    <t>S TUNISIA</t>
  </si>
  <si>
    <t>S GERMANY</t>
  </si>
  <si>
    <t>S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</si>
</sst>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[$$-409]* #,##0_ ;_-[$$-409]* \-#,##0\ ;_-[$$-409]* &quot;-&quot;??_ ;_-@_ "/>
    <numFmt numFmtId="167" formatCode="[$$-409]#,##0"/>
    <numFmt numFmtId="168" formatCode="_-* #,##0_-;\-* #,##0_-;_-* &quot;-&quot;??_-;_-@_-"/>
    <numFmt numFmtId="169" formatCode="mm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0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1" applyNumberFormat="0" applyProtection="0">
      <alignment horizontal="left" vertical="center" indent="1"/>
    </xf>
    <xf numFmtId="0" fontId="4" fillId="2" borderId="1" applyNumberFormat="0" applyProtection="0">
      <alignment horizontal="left" vertical="center" indent="1"/>
    </xf>
    <xf numFmtId="0" fontId="4" fillId="2" borderId="1" applyNumberFormat="0" applyProtection="0">
      <alignment horizontal="left" vertical="center" indent="1"/>
    </xf>
    <xf numFmtId="164" fontId="1" fillId="0" borderId="0" applyFont="0" applyFill="0" applyBorder="0" applyAlignment="0" applyProtection="0"/>
    <xf numFmtId="4" fontId="7" fillId="7" borderId="1" applyNumberFormat="0" applyProtection="0">
      <alignment horizontal="right" vertical="center"/>
    </xf>
    <xf numFmtId="0" fontId="1" fillId="0" borderId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1" fontId="0" fillId="0" borderId="0" xfId="7" applyNumberFormat="1" applyFont="1"/>
    <xf numFmtId="0" fontId="4" fillId="0" borderId="1" xfId="6" quotePrefix="1" applyFill="1" applyProtection="1">
      <alignment horizontal="left" vertical="center" indent="1"/>
      <protection locked="0"/>
    </xf>
    <xf numFmtId="14" fontId="4" fillId="0" borderId="1" xfId="6" quotePrefix="1" applyNumberFormat="1" applyFill="1" applyProtection="1">
      <alignment horizontal="left" vertical="center" indent="1"/>
      <protection locked="0"/>
    </xf>
    <xf numFmtId="0" fontId="0" fillId="0" borderId="3" xfId="0" applyBorder="1" applyAlignment="1">
      <alignment horizontal="center"/>
    </xf>
    <xf numFmtId="165" fontId="0" fillId="0" borderId="0" xfId="7" applyNumberFormat="1" applyFont="1"/>
    <xf numFmtId="0" fontId="0" fillId="0" borderId="0" xfId="0" applyAlignment="1">
      <alignment wrapText="1"/>
    </xf>
    <xf numFmtId="1" fontId="0" fillId="0" borderId="0" xfId="0" applyNumberFormat="1"/>
    <xf numFmtId="0" fontId="6" fillId="0" borderId="1" xfId="6" quotePrefix="1" applyFont="1" applyFill="1" applyProtection="1">
      <alignment horizontal="left" vertical="center" indent="1"/>
      <protection locked="0"/>
    </xf>
    <xf numFmtId="14" fontId="6" fillId="0" borderId="1" xfId="6" quotePrefix="1" applyNumberFormat="1" applyFont="1" applyFill="1" applyProtection="1">
      <alignment horizontal="left" vertical="center" inden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5" fillId="3" borderId="1" xfId="4" quotePrefix="1" applyFont="1" applyFill="1" applyAlignment="1" applyProtection="1">
      <alignment horizontal="left" vertical="center" wrapText="1"/>
      <protection locked="0"/>
    </xf>
    <xf numFmtId="1" fontId="0" fillId="0" borderId="0" xfId="7" applyNumberFormat="1" applyFont="1" applyAlignment="1">
      <alignment wrapText="1"/>
    </xf>
    <xf numFmtId="166" fontId="5" fillId="3" borderId="1" xfId="2" quotePrefix="1" applyNumberFormat="1" applyFont="1" applyFill="1" applyBorder="1" applyAlignment="1" applyProtection="1">
      <alignment horizontal="left" vertical="center" wrapText="1"/>
      <protection locked="0"/>
    </xf>
    <xf numFmtId="166" fontId="7" fillId="0" borderId="1" xfId="2" applyNumberFormat="1" applyFont="1" applyBorder="1" applyAlignment="1" applyProtection="1">
      <alignment horizontal="right" vertical="center"/>
      <protection locked="0"/>
    </xf>
    <xf numFmtId="166" fontId="7" fillId="0" borderId="1" xfId="2" quotePrefix="1" applyNumberFormat="1" applyFont="1" applyBorder="1" applyAlignment="1" applyProtection="1">
      <alignment horizontal="right" vertical="center"/>
      <protection locked="0"/>
    </xf>
    <xf numFmtId="166" fontId="0" fillId="0" borderId="0" xfId="2" applyNumberFormat="1" applyFont="1"/>
    <xf numFmtId="0" fontId="0" fillId="0" borderId="3" xfId="0" applyBorder="1"/>
    <xf numFmtId="0" fontId="0" fillId="0" borderId="3" xfId="0" applyBorder="1" applyAlignment="1">
      <alignment horizontal="left"/>
    </xf>
    <xf numFmtId="3" fontId="5" fillId="3" borderId="1" xfId="5" quotePrefix="1" applyNumberFormat="1" applyFont="1" applyFill="1" applyAlignment="1" applyProtection="1">
      <alignment horizontal="left" vertical="center" wrapText="1"/>
      <protection locked="0"/>
    </xf>
    <xf numFmtId="3" fontId="7" fillId="0" borderId="1" xfId="8" applyNumberFormat="1" applyFill="1" applyProtection="1">
      <alignment horizontal="right" vertical="center"/>
      <protection locked="0"/>
    </xf>
    <xf numFmtId="3" fontId="7" fillId="0" borderId="1" xfId="8" quotePrefix="1" applyNumberFormat="1" applyFill="1" applyProtection="1">
      <alignment horizontal="right" vertical="center"/>
      <protection locked="0"/>
    </xf>
    <xf numFmtId="3" fontId="0" fillId="0" borderId="0" xfId="0" applyNumberFormat="1"/>
    <xf numFmtId="0" fontId="2" fillId="8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167" fontId="3" fillId="9" borderId="3" xfId="0" applyNumberFormat="1" applyFont="1" applyFill="1" applyBorder="1" applyAlignment="1">
      <alignment vertical="center" wrapText="1"/>
    </xf>
    <xf numFmtId="166" fontId="0" fillId="0" borderId="0" xfId="0" applyNumberFormat="1"/>
    <xf numFmtId="168" fontId="0" fillId="0" borderId="0" xfId="1" applyNumberFormat="1" applyFont="1"/>
    <xf numFmtId="9" fontId="0" fillId="0" borderId="0" xfId="3" applyFont="1"/>
    <xf numFmtId="0" fontId="13" fillId="0" borderId="0" xfId="0" applyFont="1"/>
    <xf numFmtId="168" fontId="0" fillId="0" borderId="0" xfId="0" applyNumberFormat="1"/>
    <xf numFmtId="9" fontId="7" fillId="0" borderId="1" xfId="3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9" fontId="0" fillId="0" borderId="0" xfId="0" applyNumberFormat="1"/>
    <xf numFmtId="9" fontId="7" fillId="0" borderId="2" xfId="3" applyFont="1" applyFill="1" applyBorder="1" applyAlignment="1" applyProtection="1">
      <alignment horizontal="right" vertical="center"/>
      <protection locked="0"/>
    </xf>
    <xf numFmtId="166" fontId="7" fillId="0" borderId="1" xfId="8" applyNumberFormat="1" applyFill="1" applyProtection="1">
      <alignment horizontal="right" vertical="center"/>
      <protection locked="0"/>
    </xf>
    <xf numFmtId="0" fontId="0" fillId="0" borderId="0" xfId="0" pivotButton="1" applyAlignment="1">
      <alignment vertical="center" wrapText="1"/>
    </xf>
    <xf numFmtId="166" fontId="0" fillId="0" borderId="0" xfId="0" applyNumberFormat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12" fillId="10" borderId="2" xfId="4" quotePrefix="1" applyFont="1" applyFill="1" applyBorder="1" applyAlignment="1" applyProtection="1">
      <alignment horizontal="left" vertical="center" wrapText="1"/>
      <protection locked="0"/>
    </xf>
    <xf numFmtId="0" fontId="12" fillId="10" borderId="3" xfId="5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69" fontId="0" fillId="0" borderId="0" xfId="0" applyNumberFormat="1" applyAlignment="1">
      <alignment horizontal="left"/>
    </xf>
    <xf numFmtId="166" fontId="0" fillId="0" borderId="0" xfId="2" applyNumberFormat="1" applyFont="1" applyAlignment="1">
      <alignment vertical="center" wrapText="1"/>
    </xf>
    <xf numFmtId="0" fontId="12" fillId="10" borderId="2" xfId="4" quotePrefix="1" applyFont="1" applyFill="1" applyBorder="1" applyAlignment="1" applyProtection="1">
      <alignment horizontal="center" vertical="center" wrapText="1"/>
      <protection locked="0"/>
    </xf>
    <xf numFmtId="0" fontId="15" fillId="3" borderId="1" xfId="4" quotePrefix="1" applyFont="1" applyFill="1" applyAlignment="1" applyProtection="1">
      <alignment horizontal="left" vertical="center" wrapText="1"/>
      <protection locked="0"/>
    </xf>
    <xf numFmtId="3" fontId="15" fillId="3" borderId="1" xfId="5" quotePrefix="1" applyNumberFormat="1" applyFont="1" applyFill="1" applyAlignment="1" applyProtection="1">
      <alignment horizontal="left" vertical="center" wrapText="1"/>
      <protection locked="0"/>
    </xf>
    <xf numFmtId="166" fontId="15" fillId="3" borderId="1" xfId="2" quotePrefix="1" applyNumberFormat="1" applyFont="1" applyFill="1" applyBorder="1" applyAlignment="1" applyProtection="1">
      <alignment horizontal="left" vertical="center" wrapText="1"/>
      <protection locked="0"/>
    </xf>
    <xf numFmtId="14" fontId="6" fillId="0" borderId="4" xfId="6" quotePrefix="1" applyNumberFormat="1" applyFont="1" applyFill="1" applyBorder="1" applyAlignment="1" applyProtection="1">
      <alignment horizontal="left" vertical="center" wrapText="1"/>
      <protection locked="0"/>
    </xf>
    <xf numFmtId="0" fontId="11" fillId="5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166" fontId="12" fillId="10" borderId="2" xfId="2" quotePrefix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2" applyNumberFormat="1" applyFont="1" applyFill="1" applyBorder="1" applyAlignment="1" applyProtection="1">
      <alignment horizontal="right" vertical="center"/>
      <protection locked="0"/>
    </xf>
    <xf numFmtId="0" fontId="0" fillId="0" borderId="0" xfId="0" pivotButton="1" applyAlignment="1">
      <alignment vertical="center"/>
    </xf>
    <xf numFmtId="3" fontId="4" fillId="0" borderId="2" xfId="6" quotePrefix="1" applyNumberFormat="1" applyFill="1" applyBorder="1" applyProtection="1">
      <alignment horizontal="left" vertical="center" indent="1"/>
      <protection locked="0"/>
    </xf>
    <xf numFmtId="169" fontId="0" fillId="4" borderId="0" xfId="0" applyNumberFormat="1" applyFill="1" applyAlignment="1">
      <alignment horizontal="left"/>
    </xf>
    <xf numFmtId="9" fontId="0" fillId="4" borderId="0" xfId="0" applyNumberFormat="1" applyFill="1"/>
    <xf numFmtId="9" fontId="14" fillId="4" borderId="0" xfId="0" applyNumberFormat="1" applyFont="1" applyFill="1"/>
    <xf numFmtId="1" fontId="0" fillId="4" borderId="0" xfId="0" applyNumberFormat="1" applyFill="1"/>
    <xf numFmtId="0" fontId="0" fillId="4" borderId="0" xfId="0" applyFill="1" applyAlignment="1">
      <alignment horizontal="left"/>
    </xf>
    <xf numFmtId="3" fontId="0" fillId="0" borderId="0" xfId="0" applyNumberFormat="1" applyFont="1" applyFill="1"/>
    <xf numFmtId="168" fontId="0" fillId="0" borderId="0" xfId="1" applyNumberFormat="1" applyFont="1" applyAlignment="1">
      <alignment horizontal="center"/>
    </xf>
  </cellXfs>
  <cellStyles count="12">
    <cellStyle name="Lien hypertexte 2" xfId="10" xr:uid="{77CECC5C-30B7-4DBE-A250-75AC86916561}"/>
    <cellStyle name="Lien hypertexte 3" xfId="11" xr:uid="{7005F479-4022-4604-974A-E3F33924C80C}"/>
    <cellStyle name="Milliers" xfId="1" builtinId="3"/>
    <cellStyle name="Milliers 2" xfId="7" xr:uid="{B567FF53-E7ED-4DA6-BFD3-2B4AD70E43AC}"/>
    <cellStyle name="Monétaire" xfId="2" builtinId="4"/>
    <cellStyle name="Normal" xfId="0" builtinId="0"/>
    <cellStyle name="Normal 2" xfId="9" xr:uid="{C3C958AD-42A1-40B6-BA0D-098CCBC2FFF6}"/>
    <cellStyle name="Pourcentage" xfId="3" builtinId="5"/>
    <cellStyle name="SAPBEXchaText" xfId="4" xr:uid="{C08B72AA-94A1-44D1-B2BB-F21D8AF9DA9D}"/>
    <cellStyle name="SAPBEXstdData" xfId="8" xr:uid="{73842A71-F17E-4E70-ABF6-A8643E8E14F6}"/>
    <cellStyle name="SAPBEXstdItem" xfId="6" xr:uid="{20A33C8A-8F7F-4C33-AAF8-922A30656B71}"/>
    <cellStyle name="SAPBEXstdItemX" xfId="5" xr:uid="{168515C7-70E4-4B1D-BF44-15092EC72BAF}"/>
  </cellStyles>
  <dxfs count="57"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9" formatCode="mm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numFmt numFmtId="13" formatCode="0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alignment vertical="center" wrapText="1"/>
    </dxf>
    <dxf>
      <numFmt numFmtId="13" formatCode="0%"/>
    </dxf>
    <dxf>
      <alignment vertical="center"/>
    </dxf>
    <dxf>
      <alignment vertical="center"/>
    </dxf>
    <dxf>
      <numFmt numFmtId="13" formatCode="0%"/>
    </dxf>
    <dxf>
      <alignment wrapText="1"/>
    </dxf>
    <dxf>
      <alignment wrapText="1"/>
    </dxf>
    <dxf>
      <numFmt numFmtId="168" formatCode="_-* #,##0_-;\-* #,##0_-;_-* &quot;-&quot;??_-;_-@_-"/>
    </dxf>
    <dxf>
      <numFmt numFmtId="168" formatCode="_-* #,##0_-;\-* #,##0_-;_-* &quot;-&quot;??_-;_-@_-"/>
    </dxf>
    <dxf>
      <alignment wrapText="1"/>
    </dxf>
    <dxf>
      <numFmt numFmtId="166" formatCode="_-[$$-409]* #,##0_ ;_-[$$-409]* \-#,##0\ ;_-[$$-409]* &quot;-&quot;??_ ;_-@_ "/>
    </dxf>
    <dxf>
      <numFmt numFmtId="166" formatCode="_-[$$-409]* #,##0_ ;_-[$$-409]* \-#,##0\ ;_-[$$-409]* &quot;-&quot;??_ ;_-@_ "/>
    </dxf>
    <dxf>
      <numFmt numFmtId="3" formatCode="#,##0"/>
    </dxf>
    <dxf>
      <numFmt numFmtId="13" formatCode="0%"/>
    </dxf>
    <dxf>
      <numFmt numFmtId="13" formatCode="0%"/>
    </dxf>
    <dxf>
      <numFmt numFmtId="4" formatCode="#,##0.00"/>
    </dxf>
    <dxf>
      <fill>
        <patternFill patternType="solid">
          <bgColor rgb="FFFFFF00"/>
        </patternFill>
      </fill>
    </dxf>
    <dxf>
      <numFmt numFmtId="13" formatCode="0%"/>
    </dxf>
    <dxf>
      <numFmt numFmtId="14" formatCode="0.00%"/>
    </dxf>
    <dxf>
      <alignment vertical="center"/>
    </dxf>
    <dxf>
      <alignment wrapText="1"/>
    </dxf>
    <dxf>
      <fill>
        <patternFill patternType="solid">
          <bgColor rgb="FFFFFF00"/>
        </patternFill>
      </fill>
    </dxf>
    <dxf>
      <numFmt numFmtId="166" formatCode="_-[$$-409]* #,##0_ ;_-[$$-409]* \-#,##0\ ;_-[$$-409]* &quot;-&quot;??_ ;_-@_ "/>
    </dxf>
    <dxf>
      <numFmt numFmtId="166" formatCode="_-[$$-409]* #,##0_ ;_-[$$-409]* \-#,##0\ ;_-[$$-409]* &quot;-&quot;??_ ;_-@_ "/>
    </dxf>
    <dxf>
      <numFmt numFmtId="166" formatCode="_-[$$-409]* #,##0_ ;_-[$$-409]* \-#,##0\ ;_-[$$-409]* &quot;-&quot;??_ ;_-@_ "/>
    </dxf>
    <dxf>
      <numFmt numFmtId="0" formatCode="General"/>
    </dxf>
    <dxf>
      <alignment vertical="center"/>
    </dxf>
    <dxf>
      <alignment wrapText="1"/>
    </dxf>
    <dxf>
      <fill>
        <patternFill>
          <bgColor rgb="FFFFC0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ouardthieuleux" refreshedDate="44163.871973958332" createdVersion="6" refreshedVersion="6" minRefreshableVersion="3" recordCount="323" xr:uid="{56DDF965-EA14-4FE7-AEE7-E3F71A1CD2B6}">
  <cacheSource type="worksheet">
    <worksheetSource ref="A1:Y1048576" sheet="ORDER"/>
  </cacheSource>
  <cacheFields count="31">
    <cacheField name="Item" numFmtId="0">
      <sharedItems containsBlank="1"/>
    </cacheField>
    <cacheField name="Item number" numFmtId="0">
      <sharedItems containsBlank="1"/>
    </cacheField>
    <cacheField name="PO" numFmtId="0">
      <sharedItems containsBlank="1"/>
    </cacheField>
    <cacheField name="Order date" numFmtId="0">
      <sharedItems containsNonDate="0" containsDate="1" containsString="0" containsBlank="1" minDate="2019-06-17T00:00:00" maxDate="2020-02-05T00:00:00" count="68">
        <d v="2019-10-23T00:00:00"/>
        <d v="2019-10-30T00:00:00"/>
        <d v="2019-10-31T00:00:00"/>
        <d v="2019-11-07T00:00:00"/>
        <d v="2019-07-20T00:00:00"/>
        <d v="2019-07-27T00:00:00"/>
        <d v="2019-08-03T00:00:00"/>
        <d v="2019-08-24T00:00:00"/>
        <d v="2019-08-17T00:00:00"/>
        <d v="2019-06-22T00:00:00"/>
        <d v="2019-06-29T00:00:00"/>
        <d v="2019-08-31T00:00:00"/>
        <d v="2019-09-07T00:00:00"/>
        <d v="2019-09-14T00:00:00"/>
        <d v="2019-08-15T00:00:00"/>
        <d v="2019-06-17T00:00:00"/>
        <d v="2019-09-20T00:00:00"/>
        <d v="2019-09-21T00:00:00"/>
        <d v="2019-09-28T00:00:00"/>
        <d v="2019-10-05T00:00:00"/>
        <d v="2019-10-19T00:00:00"/>
        <d v="2019-10-25T00:00:00"/>
        <d v="2019-10-12T00:00:00"/>
        <d v="2019-10-26T00:00:00"/>
        <d v="2019-11-02T00:00:00"/>
        <d v="2019-11-04T00:00:00"/>
        <d v="2019-11-16T00:00:00"/>
        <d v="2019-11-09T00:00:00"/>
        <d v="2019-11-23T00:00:00"/>
        <d v="2019-11-30T00:00:00"/>
        <d v="2019-12-07T00:00:00"/>
        <d v="2019-12-21T00:00:00"/>
        <d v="2019-12-14T00:00:00"/>
        <d v="2020-01-04T00:00:00"/>
        <d v="2019-11-06T00:00:00"/>
        <d v="2019-11-13T00:00:00"/>
        <d v="2019-11-20T00:00:00"/>
        <d v="2019-11-27T00:00:00"/>
        <d v="2019-12-04T00:00:00"/>
        <d v="2019-12-11T00:00:00"/>
        <d v="2019-12-18T00:00:00"/>
        <d v="2019-12-25T00:00:00"/>
        <d v="2020-01-01T00:00:00"/>
        <d v="2020-01-08T00:00:00"/>
        <d v="2020-01-15T00:00:00"/>
        <d v="2019-10-29T00:00:00"/>
        <d v="2019-11-12T00:00:00"/>
        <d v="2019-11-19T00:00:00"/>
        <d v="2019-11-26T00:00:00"/>
        <d v="2019-12-03T00:00:00"/>
        <d v="2020-01-07T00:00:00"/>
        <d v="2020-01-14T00:00:00"/>
        <d v="2020-01-21T00:00:00"/>
        <d v="2020-01-28T00:00:00"/>
        <d v="2020-02-04T00:00:00"/>
        <d v="2019-11-15T00:00:00"/>
        <d v="2019-07-30T00:00:00"/>
        <d v="2019-07-31T00:00:00"/>
        <d v="2019-08-06T00:00:00"/>
        <d v="2019-06-26T00:00:00"/>
        <d v="2019-08-14T00:00:00"/>
        <d v="2019-09-03T00:00:00"/>
        <d v="2019-10-15T00:00:00"/>
        <d v="2019-10-16T00:00:00"/>
        <d v="2019-10-17T00:00:00"/>
        <d v="2019-10-22T00:00:00"/>
        <d v="2019-09-13T00:00:00"/>
        <m/>
      </sharedItems>
      <fieldGroup par="28" base="3">
        <rangePr groupBy="months" startDate="2019-06-17T00:00:00" endDate="2020-02-05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5/02/2020"/>
        </groupItems>
      </fieldGroup>
    </cacheField>
    <cacheField name="Supplier" numFmtId="0">
      <sharedItems containsBlank="1" count="60">
        <s v="S BELGIUM"/>
        <s v="S CHINA"/>
        <s v="S FRANCE"/>
        <s v="S GERMANY"/>
        <s v="S SPAIN"/>
        <s v="S TAIWAN"/>
        <s v="S TUNISIA"/>
        <m/>
        <s v="S SWISS 1" u="1"/>
        <s v="S BELGIUM 2" u="1"/>
        <s v="S GERMANY 5" u="1"/>
        <s v="S FRANCE 9" u="1"/>
        <s v="S USA 1" u="1"/>
        <s v="S ROUMANIA 3" u="1"/>
        <s v="S CHINA 3" u="1"/>
        <s v="S SRI LANKA 1" u="1"/>
        <s v="S MOROCCO 1" u="1"/>
        <s v="S SPAIN 1" u="1"/>
        <s v="S TUNISIA 1" u="1"/>
        <s v="S CHINA 6" u="1"/>
        <s v="S SPAIN 4" u="1"/>
        <s v="S ITALIA 1" u="1"/>
        <s v="S CHINA 9" u="1"/>
        <s v="S ROUMANIA 5" u="1"/>
        <s v="S FRANCE 1" u="1"/>
        <s v="S FRANCE 2" u="1"/>
        <s v="S ITALIA 3" u="1"/>
        <s v="S CHINA 2" u="1"/>
        <s v="S POLAND 1" u="1"/>
        <s v="S FRANCE 3" u="1"/>
        <s v="S CHINA 5" u="1"/>
        <s v="S ITALIA 4" u="1"/>
        <s v="S GERMANY 1" u="1"/>
        <s v="S CHINA 8" u="1"/>
        <s v="S FRANCE 4" u="1"/>
        <s v="S ITALIA 5" u="1"/>
        <s v="S BANGLA" u="1"/>
        <s v="S GERMANY 2" u="1"/>
        <s v="S TAIWAN 1" u="1"/>
        <s v="S FRANCE 5" u="1"/>
        <s v="S ITALIA 6" u="1"/>
        <s v="S SPAIN 9" u="1"/>
        <s v="S ROUMANIA 4" u="1"/>
        <s v="S TAIWAN 2" u="1"/>
        <s v="S GERMANY 3" u="1"/>
        <s v="S CHINA 1" u="1"/>
        <s v="S FRANCE 6" u="1"/>
        <s v="S FRANCE 10" u="1"/>
        <s v="S CAMBODGIA 1" u="1"/>
        <s v="S CHINA 4" u="1"/>
        <s v="S CHINA 10" u="1"/>
        <s v="S FRANCE 7" u="1"/>
        <s v="S BELGIUM 1" u="1"/>
        <s v="S GERMANY 4" u="1"/>
        <s v="S VIETNAM 1" u="1"/>
        <s v="S BANGLADESH 1" u="1"/>
        <s v="S CHINA 7" u="1"/>
        <s v="S INDIA 1" u="1"/>
        <s v="S ROUMANIA 1" u="1"/>
        <s v="S FRANCE 8" u="1"/>
      </sharedItems>
    </cacheField>
    <cacheField name="Country" numFmtId="0">
      <sharedItems containsBlank="1"/>
    </cacheField>
    <cacheField name="CDD" numFmtId="14">
      <sharedItems containsNonDate="0" containsDate="1" containsString="0" containsBlank="1" minDate="2019-09-10T00:00:00" maxDate="2020-04-13T00:00:00"/>
    </cacheField>
    <cacheField name="EDD" numFmtId="14">
      <sharedItems containsNonDate="0" containsDate="1" containsString="0" containsBlank="1" minDate="2019-10-13T00:00:00" maxDate="2020-04-13T00:00:00"/>
    </cacheField>
    <cacheField name="Qty Ordered" numFmtId="3">
      <sharedItems containsString="0" containsBlank="1" containsNumber="1" containsInteger="1" minValue="20" maxValue="3300"/>
    </cacheField>
    <cacheField name="$ Ordered" numFmtId="166">
      <sharedItems containsString="0" containsBlank="1" containsNumber="1" minValue="0" maxValue="145068.84"/>
    </cacheField>
    <cacheField name="Qty received" numFmtId="3">
      <sharedItems containsString="0" containsBlank="1" containsNumber="1" containsInteger="1" minValue="0" maxValue="3300"/>
    </cacheField>
    <cacheField name="$ received" numFmtId="0">
      <sharedItems containsString="0" containsBlank="1" containsNumber="1" minValue="0" maxValue="145068.84"/>
    </cacheField>
    <cacheField name="Qty with quality issues" numFmtId="3">
      <sharedItems containsString="0" containsBlank="1" containsNumber="1" containsInteger="1" minValue="0" maxValue="2000"/>
    </cacheField>
    <cacheField name="$ with quality issues" numFmtId="0">
      <sharedItems containsString="0" containsBlank="1" containsNumber="1" minValue="0" maxValue="35080"/>
    </cacheField>
    <cacheField name="Commited Lead Time" numFmtId="3">
      <sharedItems containsString="0" containsBlank="1" containsNumber="1" containsInteger="1" minValue="10" maxValue="95"/>
    </cacheField>
    <cacheField name="Actual lead time" numFmtId="3">
      <sharedItems containsString="0" containsBlank="1" containsNumber="1" containsInteger="1" minValue="7" maxValue="179"/>
    </cacheField>
    <cacheField name="DIF" numFmtId="0">
      <sharedItems containsString="0" containsBlank="1" containsNumber="1" minValue="0" maxValue="1"/>
    </cacheField>
    <cacheField name="DOQ" numFmtId="0">
      <sharedItems containsBlank="1" containsMixedTypes="1" containsNumber="1" minValue="-4.1666666666666741E-2" maxValue="1"/>
    </cacheField>
    <cacheField name="DOT" numFmtId="0">
      <sharedItems containsString="0" containsBlank="1" containsNumber="1" containsInteger="1" minValue="0" maxValue="1"/>
    </cacheField>
    <cacheField name="$ DOT" numFmtId="166">
      <sharedItems containsString="0" containsBlank="1" containsNumber="1" minValue="0" maxValue="145068.84"/>
    </cacheField>
    <cacheField name="SIFOT" numFmtId="0">
      <sharedItems containsString="0" containsBlank="1" containsNumber="1" minValue="-1.8750000000000034E-2" maxValue="1"/>
    </cacheField>
    <cacheField name="$ SIFOT" numFmtId="166">
      <sharedItems containsString="0" containsBlank="1" containsNumber="1" minValue="-1079.6400000000019" maxValue="145068.84"/>
    </cacheField>
    <cacheField name="Delay" numFmtId="0">
      <sharedItems containsString="0" containsBlank="1" containsNumber="1" containsInteger="1" minValue="-16" maxValue="94"/>
    </cacheField>
    <cacheField name="Absolute delay" numFmtId="0">
      <sharedItems containsString="0" containsBlank="1" containsNumber="1" containsInteger="1" minValue="0" maxValue="94"/>
    </cacheField>
    <cacheField name="Order Status" numFmtId="0">
      <sharedItems containsBlank="1" count="4">
        <s v="OK"/>
        <s v="Late"/>
        <s v="Early"/>
        <m/>
      </sharedItems>
    </cacheField>
    <cacheField name=" DOQ" numFmtId="0" formula="1-('$ with quality issues'/'$ Ordered')" databaseField="0"/>
    <cacheField name=" SIFOT" numFmtId="0" formula="'$ SIFOT'/'$ Ordered'" databaseField="0"/>
    <cacheField name="Trimestres" numFmtId="0" databaseField="0">
      <fieldGroup base="3">
        <rangePr groupBy="quarters" startDate="2019-06-17T00:00:00" endDate="2020-02-05T00:00:00"/>
        <groupItems count="6">
          <s v="&lt;17/06/2019"/>
          <s v="Trimestre1"/>
          <s v="Trimestre2"/>
          <s v="Trimestre3"/>
          <s v="Trimestre4"/>
          <s v="&gt;05/02/2020"/>
        </groupItems>
      </fieldGroup>
    </cacheField>
    <cacheField name="Années" numFmtId="0" databaseField="0">
      <fieldGroup base="3">
        <rangePr groupBy="years" startDate="2019-06-17T00:00:00" endDate="2020-02-05T00:00:00"/>
        <groupItems count="4">
          <s v="&lt;17/06/2019"/>
          <s v="2019"/>
          <s v="2020"/>
          <s v="&gt;05/02/2020"/>
        </groupItems>
      </fieldGroup>
    </cacheField>
    <cacheField name=" DIF" numFmtId="0" formula="'$ received'/'$ Ordered'" databaseField="0"/>
    <cacheField name=" DOT" numFmtId="0" formula="'$ DOT'/'$ received'" databaseField="0"/>
  </cacheFields>
  <extLst>
    <ext xmlns:x14="http://schemas.microsoft.com/office/spreadsheetml/2009/9/main" uri="{725AE2AE-9491-48be-B2B4-4EB974FC3084}">
      <x14:pivotCacheDefinition pivotCacheId="187183240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s v="9999901514"/>
    <s v="Item 1342"/>
    <s v="995500509669"/>
    <x v="0"/>
    <x v="0"/>
    <s v="BELGIUM"/>
    <d v="2019-11-10T00:00:00"/>
    <d v="2019-11-10T00:00:00"/>
    <n v="60"/>
    <n v="1379.4"/>
    <n v="0"/>
    <n v="0"/>
    <n v="0"/>
    <n v="0"/>
    <n v="18"/>
    <n v="18"/>
    <n v="0"/>
    <s v="-"/>
    <n v="1"/>
    <n v="0"/>
    <n v="0"/>
    <n v="0"/>
    <n v="0"/>
    <n v="0"/>
    <x v="0"/>
  </r>
  <r>
    <s v="9999901420"/>
    <s v="Item 1255"/>
    <s v="995500509669"/>
    <x v="0"/>
    <x v="0"/>
    <s v="BELGIUM"/>
    <d v="2019-11-10T00:00:00"/>
    <d v="2019-11-10T00:00:00"/>
    <n v="60"/>
    <n v="1379.4"/>
    <n v="60"/>
    <n v="1379.4"/>
    <n v="0"/>
    <n v="0"/>
    <n v="18"/>
    <n v="18"/>
    <n v="1"/>
    <n v="1"/>
    <n v="1"/>
    <n v="1379.4"/>
    <n v="1"/>
    <n v="1379.4"/>
    <n v="0"/>
    <n v="0"/>
    <x v="0"/>
  </r>
  <r>
    <s v="9999901510"/>
    <s v="Item 1402"/>
    <s v="995500509669"/>
    <x v="0"/>
    <x v="0"/>
    <s v="BELGIUM"/>
    <d v="2019-11-10T00:00:00"/>
    <d v="2019-11-10T00:00:00"/>
    <n v="160"/>
    <n v="4798.3999999999996"/>
    <n v="160"/>
    <n v="4798.3999999999996"/>
    <n v="0"/>
    <n v="0"/>
    <n v="18"/>
    <n v="18"/>
    <n v="1"/>
    <n v="1"/>
    <n v="1"/>
    <n v="4798.3999999999996"/>
    <n v="1"/>
    <n v="4798.3999999999996"/>
    <n v="0"/>
    <n v="0"/>
    <x v="0"/>
  </r>
  <r>
    <s v="9999901311"/>
    <s v="Item 1203"/>
    <s v="995500509669"/>
    <x v="0"/>
    <x v="0"/>
    <s v="BELGIUM"/>
    <d v="2019-11-10T00:00:00"/>
    <d v="2019-11-10T00:00:00"/>
    <n v="40"/>
    <n v="1199.5999999999999"/>
    <n v="40"/>
    <n v="1199.5999999999999"/>
    <n v="0"/>
    <n v="0"/>
    <n v="18"/>
    <n v="18"/>
    <n v="1"/>
    <n v="1"/>
    <n v="1"/>
    <n v="1199.5999999999999"/>
    <n v="1"/>
    <n v="1199.5999999999999"/>
    <n v="0"/>
    <n v="0"/>
    <x v="0"/>
  </r>
  <r>
    <s v="9999901368"/>
    <s v="Item 1260"/>
    <s v="995500509669"/>
    <x v="0"/>
    <x v="0"/>
    <s v="BELGIUM"/>
    <d v="2019-11-10T00:00:00"/>
    <d v="2019-11-10T00:00:00"/>
    <n v="40"/>
    <n v="1199.5999999999999"/>
    <n v="28"/>
    <n v="839.71999999999991"/>
    <n v="0"/>
    <n v="0"/>
    <n v="18"/>
    <n v="18"/>
    <n v="0.7"/>
    <n v="1"/>
    <n v="1"/>
    <n v="839.71999999999991"/>
    <n v="0.7"/>
    <n v="839.71999999999991"/>
    <n v="0"/>
    <n v="0"/>
    <x v="0"/>
  </r>
  <r>
    <s v="9999901514"/>
    <s v="Item 1342"/>
    <s v="995500511610"/>
    <x v="1"/>
    <x v="0"/>
    <s v="BELGIUM"/>
    <d v="2019-11-17T00:00:00"/>
    <d v="2019-11-17T00:00:00"/>
    <n v="20"/>
    <n v="459.8"/>
    <n v="20"/>
    <n v="459.8"/>
    <n v="0"/>
    <n v="0"/>
    <n v="18"/>
    <n v="18"/>
    <n v="1"/>
    <n v="1"/>
    <n v="1"/>
    <n v="459.8"/>
    <n v="1"/>
    <n v="459.8"/>
    <n v="0"/>
    <n v="0"/>
    <x v="0"/>
  </r>
  <r>
    <s v="9999901510"/>
    <s v="Item 1402"/>
    <s v="995500511610"/>
    <x v="1"/>
    <x v="0"/>
    <s v="BELGIUM"/>
    <d v="2019-11-17T00:00:00"/>
    <d v="2019-11-17T00:00:00"/>
    <n v="120"/>
    <n v="3598.8"/>
    <n v="120"/>
    <n v="3598.8"/>
    <n v="0"/>
    <n v="0"/>
    <n v="18"/>
    <n v="18"/>
    <n v="1"/>
    <n v="1"/>
    <n v="1"/>
    <n v="3598.8"/>
    <n v="1"/>
    <n v="3598.8"/>
    <n v="0"/>
    <n v="0"/>
    <x v="0"/>
  </r>
  <r>
    <s v="999990297"/>
    <s v="Item 569"/>
    <s v="995500509673"/>
    <x v="2"/>
    <x v="0"/>
    <s v="BELGIUM"/>
    <d v="2019-11-18T00:00:00"/>
    <d v="2019-11-18T00:00:00"/>
    <n v="93"/>
    <n v="11159.07"/>
    <n v="93"/>
    <n v="11159.07"/>
    <n v="0"/>
    <n v="0"/>
    <n v="18"/>
    <n v="18"/>
    <n v="1"/>
    <n v="1"/>
    <n v="1"/>
    <n v="11159.07"/>
    <n v="1"/>
    <n v="11159.07"/>
    <n v="0"/>
    <n v="0"/>
    <x v="0"/>
  </r>
  <r>
    <s v="999990297"/>
    <s v="Item 569"/>
    <s v="995500511614"/>
    <x v="3"/>
    <x v="0"/>
    <s v="BELGIUM"/>
    <d v="2019-11-25T00:00:00"/>
    <d v="2019-11-25T00:00:00"/>
    <n v="24"/>
    <n v="2879.76"/>
    <n v="7"/>
    <n v="839.93"/>
    <n v="0"/>
    <n v="0"/>
    <n v="18"/>
    <n v="18"/>
    <n v="0.29166666666666663"/>
    <n v="1"/>
    <n v="1"/>
    <n v="839.93"/>
    <n v="0.29166666666666663"/>
    <n v="839.93"/>
    <n v="0"/>
    <n v="0"/>
    <x v="0"/>
  </r>
  <r>
    <s v="999990172"/>
    <s v="Item 74"/>
    <s v="995500482905"/>
    <x v="4"/>
    <x v="1"/>
    <s v="CHINA"/>
    <d v="2019-10-13T00:00:00"/>
    <d v="2019-11-30T00:00:00"/>
    <n v="180"/>
    <n v="3598.2"/>
    <n v="180"/>
    <n v="3598.2"/>
    <n v="18"/>
    <n v="359.82"/>
    <n v="85"/>
    <n v="133"/>
    <n v="1"/>
    <n v="0.9"/>
    <n v="0"/>
    <n v="0"/>
    <n v="0"/>
    <n v="0"/>
    <n v="48"/>
    <n v="48"/>
    <x v="1"/>
  </r>
  <r>
    <s v="999990227"/>
    <s v="Item 111"/>
    <s v="995500482209"/>
    <x v="5"/>
    <x v="1"/>
    <s v="CHINA"/>
    <d v="2019-10-20T00:00:00"/>
    <d v="2019-11-30T00:00:00"/>
    <n v="240"/>
    <n v="5997.6"/>
    <n v="240"/>
    <n v="5997.6"/>
    <n v="43"/>
    <n v="1074.5700000000002"/>
    <n v="85"/>
    <n v="126"/>
    <n v="1"/>
    <n v="0.8208333333333333"/>
    <n v="0"/>
    <n v="0"/>
    <n v="0"/>
    <n v="0"/>
    <n v="41"/>
    <n v="41"/>
    <x v="1"/>
  </r>
  <r>
    <s v="99999025"/>
    <s v="Item 70"/>
    <s v="995500483638"/>
    <x v="5"/>
    <x v="1"/>
    <s v="CHINA"/>
    <d v="2019-10-20T00:00:00"/>
    <d v="2019-11-30T00:00:00"/>
    <n v="720"/>
    <n v="14392.8"/>
    <n v="626"/>
    <n v="12513.739999999998"/>
    <n v="0"/>
    <n v="0"/>
    <n v="85"/>
    <n v="126"/>
    <n v="0.86944444444444435"/>
    <n v="1"/>
    <n v="0"/>
    <n v="0"/>
    <n v="0"/>
    <n v="0"/>
    <n v="41"/>
    <n v="41"/>
    <x v="1"/>
  </r>
  <r>
    <s v="99999025"/>
    <s v="Item 70"/>
    <s v="995500486965"/>
    <x v="6"/>
    <x v="1"/>
    <s v="CHINA"/>
    <d v="2019-10-27T00:00:00"/>
    <d v="2019-11-30T00:00:00"/>
    <n v="1000"/>
    <n v="19990"/>
    <n v="1000"/>
    <n v="19990"/>
    <n v="0"/>
    <n v="0"/>
    <n v="85"/>
    <n v="119"/>
    <n v="1"/>
    <n v="1"/>
    <n v="0"/>
    <n v="0"/>
    <n v="0"/>
    <n v="0"/>
    <n v="34"/>
    <n v="34"/>
    <x v="1"/>
  </r>
  <r>
    <s v="99999067"/>
    <s v="Item 26"/>
    <s v="995500495855"/>
    <x v="7"/>
    <x v="1"/>
    <s v="CHINA"/>
    <d v="2019-11-17T00:00:00"/>
    <d v="2019-11-30T00:00:00"/>
    <n v="510"/>
    <n v="10194.9"/>
    <n v="204"/>
    <n v="4077.9599999999996"/>
    <n v="0"/>
    <n v="0"/>
    <n v="85"/>
    <n v="98"/>
    <n v="0.39999999999999997"/>
    <n v="1"/>
    <n v="0"/>
    <n v="0"/>
    <n v="0"/>
    <n v="0"/>
    <n v="13"/>
    <n v="13"/>
    <x v="1"/>
  </r>
  <r>
    <s v="999990172"/>
    <s v="Item 74"/>
    <s v="995500497328"/>
    <x v="7"/>
    <x v="1"/>
    <s v="CHINA"/>
    <d v="2019-11-17T00:00:00"/>
    <d v="2019-11-30T00:00:00"/>
    <n v="1890"/>
    <n v="37781.1"/>
    <n v="1890"/>
    <n v="37781.1"/>
    <n v="0"/>
    <n v="0"/>
    <n v="85"/>
    <n v="98"/>
    <n v="1"/>
    <n v="1"/>
    <n v="0"/>
    <n v="0"/>
    <n v="0"/>
    <n v="0"/>
    <n v="13"/>
    <n v="13"/>
    <x v="1"/>
  </r>
  <r>
    <s v="99999067"/>
    <s v="Item 26"/>
    <s v="995500495080"/>
    <x v="8"/>
    <x v="1"/>
    <s v="CHINA"/>
    <d v="2019-11-10T00:00:00"/>
    <d v="2019-11-30T00:00:00"/>
    <n v="870"/>
    <n v="17391.3"/>
    <n v="870"/>
    <n v="17391.3"/>
    <n v="0"/>
    <n v="0"/>
    <n v="85"/>
    <n v="105"/>
    <n v="1"/>
    <n v="1"/>
    <n v="0"/>
    <n v="0"/>
    <n v="0"/>
    <n v="0"/>
    <n v="20"/>
    <n v="20"/>
    <x v="1"/>
  </r>
  <r>
    <s v="999990172"/>
    <s v="Item 74"/>
    <s v="995500495086"/>
    <x v="8"/>
    <x v="1"/>
    <s v="CHINA"/>
    <d v="2019-11-10T00:00:00"/>
    <d v="2019-11-30T00:00:00"/>
    <n v="600"/>
    <n v="11994"/>
    <n v="600"/>
    <n v="11994"/>
    <n v="0"/>
    <n v="0"/>
    <n v="85"/>
    <n v="105"/>
    <n v="1"/>
    <n v="1"/>
    <n v="0"/>
    <n v="0"/>
    <n v="0"/>
    <n v="0"/>
    <n v="20"/>
    <n v="20"/>
    <x v="1"/>
  </r>
  <r>
    <s v="999990353"/>
    <s v="Item 186"/>
    <s v="995500487070"/>
    <x v="8"/>
    <x v="1"/>
    <s v="CHINA"/>
    <d v="2019-11-10T00:00:00"/>
    <d v="2019-11-30T00:00:00"/>
    <n v="270"/>
    <n v="6747.3"/>
    <n v="105"/>
    <n v="2623.95"/>
    <n v="0"/>
    <n v="0"/>
    <n v="85"/>
    <n v="105"/>
    <n v="0.38888888888888884"/>
    <n v="1"/>
    <n v="0"/>
    <n v="0"/>
    <n v="0"/>
    <n v="0"/>
    <n v="20"/>
    <n v="20"/>
    <x v="1"/>
  </r>
  <r>
    <s v="999990213"/>
    <s v="Item 137"/>
    <s v="995500465883"/>
    <x v="9"/>
    <x v="1"/>
    <s v="CHINA"/>
    <d v="2019-09-15T00:00:00"/>
    <d v="2019-12-07T00:00:00"/>
    <n v="330"/>
    <n v="8246.7000000000007"/>
    <n v="330"/>
    <n v="8246.7000000000007"/>
    <n v="56"/>
    <n v="1399.4400000000003"/>
    <n v="85"/>
    <n v="168"/>
    <n v="1"/>
    <n v="0.83030303030303032"/>
    <n v="0"/>
    <n v="0"/>
    <n v="0"/>
    <n v="0"/>
    <n v="83"/>
    <n v="83"/>
    <x v="1"/>
  </r>
  <r>
    <s v="999990213"/>
    <s v="Item 137"/>
    <s v="995500465884"/>
    <x v="10"/>
    <x v="1"/>
    <s v="CHINA"/>
    <d v="2019-09-22T00:00:00"/>
    <d v="2019-12-07T00:00:00"/>
    <n v="240"/>
    <n v="5997.6"/>
    <n v="221"/>
    <n v="5522.79"/>
    <n v="0"/>
    <n v="0"/>
    <n v="85"/>
    <n v="161"/>
    <n v="0.92083333333333328"/>
    <n v="1"/>
    <n v="0"/>
    <n v="0"/>
    <n v="0"/>
    <n v="0"/>
    <n v="76"/>
    <n v="76"/>
    <x v="1"/>
  </r>
  <r>
    <s v="999990395"/>
    <s v="Item 174"/>
    <s v="995500482212"/>
    <x v="5"/>
    <x v="1"/>
    <s v="CHINA"/>
    <d v="2019-10-20T00:00:00"/>
    <d v="2019-12-07T00:00:00"/>
    <n v="210"/>
    <n v="5247.9"/>
    <n v="187"/>
    <n v="4673.13"/>
    <n v="0"/>
    <n v="0"/>
    <n v="85"/>
    <n v="133"/>
    <n v="0.89047619047619053"/>
    <n v="1"/>
    <n v="0"/>
    <n v="0"/>
    <n v="0"/>
    <n v="0"/>
    <n v="48"/>
    <n v="48"/>
    <x v="1"/>
  </r>
  <r>
    <s v="999990114"/>
    <s v="Item 53"/>
    <s v="995500495842"/>
    <x v="11"/>
    <x v="1"/>
    <s v="CHINA"/>
    <d v="2019-11-24T00:00:00"/>
    <d v="2019-12-07T00:00:00"/>
    <n v="510"/>
    <n v="10194.9"/>
    <n v="510"/>
    <n v="10194.9"/>
    <n v="0"/>
    <n v="0"/>
    <n v="85"/>
    <n v="98"/>
    <n v="1"/>
    <n v="1"/>
    <n v="0"/>
    <n v="0"/>
    <n v="0"/>
    <n v="0"/>
    <n v="13"/>
    <n v="13"/>
    <x v="1"/>
  </r>
  <r>
    <s v="999990114"/>
    <s v="Item 53"/>
    <s v="995500495841"/>
    <x v="12"/>
    <x v="1"/>
    <s v="CHINA"/>
    <d v="2019-12-01T00:00:00"/>
    <d v="2019-12-07T00:00:00"/>
    <n v="420"/>
    <n v="8395.7999999999993"/>
    <n v="420"/>
    <n v="8395.7999999999993"/>
    <n v="0"/>
    <n v="0"/>
    <n v="85"/>
    <n v="91"/>
    <n v="1"/>
    <n v="1"/>
    <n v="1"/>
    <n v="8395.7999999999993"/>
    <n v="1"/>
    <n v="8395.7999999999993"/>
    <n v="6"/>
    <n v="6"/>
    <x v="0"/>
  </r>
  <r>
    <s v="999990114"/>
    <s v="Item 53"/>
    <s v="995500495840"/>
    <x v="13"/>
    <x v="1"/>
    <s v="CHINA"/>
    <d v="2019-12-08T00:00:00"/>
    <d v="2019-12-07T00:00:00"/>
    <n v="480"/>
    <n v="9595.2000000000007"/>
    <n v="480"/>
    <n v="9595.2000000000007"/>
    <n v="0"/>
    <n v="0"/>
    <n v="85"/>
    <n v="84"/>
    <n v="1"/>
    <n v="1"/>
    <n v="1"/>
    <n v="9595.2000000000007"/>
    <n v="1"/>
    <n v="9595.2000000000007"/>
    <n v="-1"/>
    <n v="1"/>
    <x v="0"/>
  </r>
  <r>
    <s v="999990751"/>
    <s v="Item 320"/>
    <s v="995500495074"/>
    <x v="14"/>
    <x v="1"/>
    <s v="CHINA"/>
    <d v="2019-11-08T00:00:00"/>
    <d v="2019-12-07T00:00:00"/>
    <n v="400"/>
    <n v="7996"/>
    <n v="284"/>
    <n v="5677.16"/>
    <n v="0"/>
    <n v="0"/>
    <n v="85"/>
    <n v="114"/>
    <n v="0.71"/>
    <n v="1"/>
    <n v="0"/>
    <n v="0"/>
    <n v="0"/>
    <n v="0"/>
    <n v="29"/>
    <n v="29"/>
    <x v="1"/>
  </r>
  <r>
    <s v="999990114"/>
    <s v="Item 53"/>
    <s v="995500495843"/>
    <x v="7"/>
    <x v="1"/>
    <s v="CHINA"/>
    <d v="2019-11-17T00:00:00"/>
    <d v="2019-12-07T00:00:00"/>
    <n v="420"/>
    <n v="8395.7999999999993"/>
    <n v="97"/>
    <n v="1939.03"/>
    <n v="0"/>
    <n v="0"/>
    <n v="85"/>
    <n v="105"/>
    <n v="0.23095238095238096"/>
    <n v="1"/>
    <n v="0"/>
    <n v="0"/>
    <n v="0"/>
    <n v="0"/>
    <n v="20"/>
    <n v="20"/>
    <x v="1"/>
  </r>
  <r>
    <s v="99999083"/>
    <s v="Item 29"/>
    <s v="995500497348"/>
    <x v="7"/>
    <x v="1"/>
    <s v="CHINA"/>
    <d v="2019-11-17T00:00:00"/>
    <d v="2019-12-07T00:00:00"/>
    <n v="3300"/>
    <n v="65967"/>
    <n v="3300"/>
    <n v="65967"/>
    <n v="0"/>
    <n v="0"/>
    <n v="85"/>
    <n v="105"/>
    <n v="1"/>
    <n v="1"/>
    <n v="0"/>
    <n v="0"/>
    <n v="0"/>
    <n v="0"/>
    <n v="20"/>
    <n v="20"/>
    <x v="1"/>
  </r>
  <r>
    <s v="99999067"/>
    <s v="Item 26"/>
    <s v="995500465753"/>
    <x v="10"/>
    <x v="1"/>
    <s v="CHINA"/>
    <d v="2019-09-22T00:00:00"/>
    <d v="2019-12-10T00:00:00"/>
    <n v="540"/>
    <n v="10794.6"/>
    <n v="540"/>
    <n v="10794.6"/>
    <n v="0"/>
    <n v="0"/>
    <n v="85"/>
    <n v="164"/>
    <n v="1"/>
    <n v="1"/>
    <n v="0"/>
    <n v="0"/>
    <n v="0"/>
    <n v="0"/>
    <n v="79"/>
    <n v="79"/>
    <x v="1"/>
  </r>
  <r>
    <s v="999990152"/>
    <s v="Item 55"/>
    <s v="995500495083"/>
    <x v="8"/>
    <x v="1"/>
    <s v="CHINA"/>
    <d v="2019-11-10T00:00:00"/>
    <d v="2019-12-10T00:00:00"/>
    <n v="570"/>
    <n v="11394.3"/>
    <n v="570"/>
    <n v="11394.3"/>
    <n v="0"/>
    <n v="0"/>
    <n v="85"/>
    <n v="115"/>
    <n v="1"/>
    <n v="1"/>
    <n v="0"/>
    <n v="0"/>
    <n v="0"/>
    <n v="0"/>
    <n v="30"/>
    <n v="30"/>
    <x v="1"/>
  </r>
  <r>
    <s v="99999046"/>
    <s v="Item 18"/>
    <s v="995500497307"/>
    <x v="11"/>
    <x v="1"/>
    <s v="CHINA"/>
    <d v="2019-11-24T00:00:00"/>
    <d v="2019-12-10T00:00:00"/>
    <n v="3060"/>
    <n v="61169.4"/>
    <n v="3060"/>
    <n v="61169.4"/>
    <n v="0"/>
    <n v="0"/>
    <n v="85"/>
    <n v="101"/>
    <n v="1"/>
    <n v="1"/>
    <n v="0"/>
    <n v="0"/>
    <n v="0"/>
    <n v="0"/>
    <n v="16"/>
    <n v="16"/>
    <x v="1"/>
  </r>
  <r>
    <s v="999990152"/>
    <s v="Item 55"/>
    <s v="995500495846"/>
    <x v="12"/>
    <x v="1"/>
    <s v="CHINA"/>
    <d v="2019-12-01T00:00:00"/>
    <d v="2019-12-10T00:00:00"/>
    <n v="600"/>
    <n v="11994"/>
    <n v="600"/>
    <n v="11994"/>
    <n v="0"/>
    <n v="0"/>
    <n v="85"/>
    <n v="94"/>
    <n v="1"/>
    <n v="1"/>
    <n v="0"/>
    <n v="0"/>
    <n v="0"/>
    <n v="0"/>
    <n v="9"/>
    <n v="9"/>
    <x v="1"/>
  </r>
  <r>
    <s v="99999046"/>
    <s v="Item 18"/>
    <s v="995500497309"/>
    <x v="13"/>
    <x v="1"/>
    <s v="CHINA"/>
    <d v="2019-12-08T00:00:00"/>
    <d v="2019-12-10T00:00:00"/>
    <n v="1170"/>
    <n v="23388.3"/>
    <n v="1170"/>
    <n v="23388.3"/>
    <n v="0"/>
    <n v="0"/>
    <n v="85"/>
    <n v="87"/>
    <n v="1"/>
    <n v="1"/>
    <n v="1"/>
    <n v="23388.3"/>
    <n v="1"/>
    <n v="23388.3"/>
    <n v="2"/>
    <n v="2"/>
    <x v="0"/>
  </r>
  <r>
    <s v="999990152"/>
    <s v="Item 55"/>
    <s v="995500495847"/>
    <x v="13"/>
    <x v="1"/>
    <s v="CHINA"/>
    <d v="2019-12-08T00:00:00"/>
    <d v="2019-12-10T00:00:00"/>
    <n v="630"/>
    <n v="12593.7"/>
    <n v="630"/>
    <n v="12593.7"/>
    <n v="0"/>
    <n v="0"/>
    <n v="85"/>
    <n v="87"/>
    <n v="1"/>
    <n v="1"/>
    <n v="1"/>
    <n v="12593.7"/>
    <n v="1"/>
    <n v="12593.7"/>
    <n v="2"/>
    <n v="2"/>
    <x v="0"/>
  </r>
  <r>
    <s v="99999046"/>
    <s v="Item 18"/>
    <s v="995500495987"/>
    <x v="7"/>
    <x v="1"/>
    <s v="CHINA"/>
    <d v="2019-11-17T00:00:00"/>
    <d v="2019-12-10T00:00:00"/>
    <n v="1740"/>
    <n v="34782.6"/>
    <n v="1740"/>
    <n v="34782.6"/>
    <n v="418"/>
    <n v="8355.82"/>
    <n v="85"/>
    <n v="108"/>
    <n v="1"/>
    <n v="0.75977011494252877"/>
    <n v="0"/>
    <n v="0"/>
    <n v="0"/>
    <n v="0"/>
    <n v="23"/>
    <n v="23"/>
    <x v="1"/>
  </r>
  <r>
    <s v="999990152"/>
    <s v="Item 55"/>
    <s v="995500495844"/>
    <x v="7"/>
    <x v="1"/>
    <s v="CHINA"/>
    <d v="2019-11-17T00:00:00"/>
    <d v="2019-12-10T00:00:00"/>
    <n v="600"/>
    <n v="11994"/>
    <n v="600"/>
    <n v="11994"/>
    <n v="66"/>
    <n v="1319.34"/>
    <n v="85"/>
    <n v="108"/>
    <n v="1"/>
    <n v="0.89"/>
    <n v="0"/>
    <n v="0"/>
    <n v="0"/>
    <n v="0"/>
    <n v="23"/>
    <n v="23"/>
    <x v="1"/>
  </r>
  <r>
    <s v="999990751"/>
    <s v="Item 320"/>
    <s v="995500479782"/>
    <x v="15"/>
    <x v="1"/>
    <s v="CHINA"/>
    <d v="2019-09-10T00:00:00"/>
    <d v="2019-12-13T00:00:00"/>
    <n v="200"/>
    <n v="3998"/>
    <n v="200"/>
    <n v="3998"/>
    <n v="0"/>
    <n v="0"/>
    <n v="85"/>
    <n v="179"/>
    <n v="1"/>
    <n v="1"/>
    <n v="0"/>
    <n v="0"/>
    <n v="0"/>
    <n v="0"/>
    <n v="94"/>
    <n v="94"/>
    <x v="1"/>
  </r>
  <r>
    <s v="99999025"/>
    <s v="Item 70"/>
    <s v="995500497470"/>
    <x v="13"/>
    <x v="1"/>
    <s v="CHINA"/>
    <d v="2019-12-08T00:00:00"/>
    <d v="2019-12-18T00:00:00"/>
    <n v="720"/>
    <n v="14392.8"/>
    <n v="720"/>
    <n v="14392.8"/>
    <n v="0"/>
    <n v="0"/>
    <n v="85"/>
    <n v="95"/>
    <n v="1"/>
    <n v="1"/>
    <n v="0"/>
    <n v="0"/>
    <n v="0"/>
    <n v="0"/>
    <n v="10"/>
    <n v="10"/>
    <x v="1"/>
  </r>
  <r>
    <s v="99999029"/>
    <s v="Item 15"/>
    <s v="995500497600"/>
    <x v="13"/>
    <x v="1"/>
    <s v="CHINA"/>
    <d v="2019-12-08T00:00:00"/>
    <d v="2019-12-21T00:00:00"/>
    <n v="870"/>
    <n v="17391.3"/>
    <n v="870"/>
    <n v="17391.3"/>
    <n v="0"/>
    <n v="0"/>
    <n v="85"/>
    <n v="98"/>
    <n v="1"/>
    <n v="1"/>
    <n v="0"/>
    <n v="0"/>
    <n v="0"/>
    <n v="0"/>
    <n v="13"/>
    <n v="13"/>
    <x v="1"/>
  </r>
  <r>
    <s v="9999901034"/>
    <s v="Item 670"/>
    <s v="995500497477"/>
    <x v="13"/>
    <x v="1"/>
    <s v="CHINA"/>
    <d v="2019-12-08T00:00:00"/>
    <d v="2019-12-21T00:00:00"/>
    <n v="400"/>
    <n v="7996"/>
    <n v="400"/>
    <n v="7996"/>
    <n v="0"/>
    <n v="0"/>
    <n v="85"/>
    <n v="98"/>
    <n v="1"/>
    <n v="1"/>
    <n v="0"/>
    <n v="0"/>
    <n v="0"/>
    <n v="0"/>
    <n v="13"/>
    <n v="13"/>
    <x v="1"/>
  </r>
  <r>
    <s v="9999902183"/>
    <s v="Item 2811"/>
    <s v="995500479553"/>
    <x v="16"/>
    <x v="1"/>
    <s v="CHINA"/>
    <d v="2019-12-14T00:00:00"/>
    <d v="2019-12-24T00:00:00"/>
    <n v="2550"/>
    <n v="63724.5"/>
    <n v="2550"/>
    <n v="63724.5"/>
    <n v="0"/>
    <n v="0"/>
    <n v="85"/>
    <n v="95"/>
    <n v="1"/>
    <n v="1"/>
    <n v="0"/>
    <n v="0"/>
    <n v="0"/>
    <n v="0"/>
    <n v="10"/>
    <n v="10"/>
    <x v="1"/>
  </r>
  <r>
    <s v="9999902184"/>
    <s v="Item 2812"/>
    <s v="995500479554"/>
    <x v="16"/>
    <x v="1"/>
    <s v="CHINA"/>
    <d v="2019-12-14T00:00:00"/>
    <d v="2019-12-24T00:00:00"/>
    <n v="2280"/>
    <n v="56977.2"/>
    <n v="2280"/>
    <n v="56977.2"/>
    <n v="0"/>
    <n v="0"/>
    <n v="85"/>
    <n v="95"/>
    <n v="1"/>
    <n v="1"/>
    <n v="0"/>
    <n v="0"/>
    <n v="0"/>
    <n v="0"/>
    <n v="10"/>
    <n v="10"/>
    <x v="1"/>
  </r>
  <r>
    <s v="999990114"/>
    <s v="Item 53"/>
    <s v="995500510714"/>
    <x v="17"/>
    <x v="1"/>
    <s v="CHINA"/>
    <d v="2019-12-15T00:00:00"/>
    <d v="2019-12-25T00:00:00"/>
    <n v="510"/>
    <n v="10194.9"/>
    <n v="403"/>
    <n v="8055.9699999999993"/>
    <n v="0"/>
    <n v="0"/>
    <n v="85"/>
    <n v="95"/>
    <n v="0.79019607843137252"/>
    <n v="1"/>
    <n v="0"/>
    <n v="0"/>
    <n v="0"/>
    <n v="0"/>
    <n v="10"/>
    <n v="10"/>
    <x v="1"/>
  </r>
  <r>
    <s v="99999067"/>
    <s v="Item 26"/>
    <s v="995500511044"/>
    <x v="17"/>
    <x v="1"/>
    <s v="CHINA"/>
    <d v="2019-12-15T00:00:00"/>
    <d v="2019-12-25T00:00:00"/>
    <n v="870"/>
    <n v="17391.3"/>
    <n v="870"/>
    <n v="17391.3"/>
    <n v="0"/>
    <n v="0"/>
    <n v="85"/>
    <n v="95"/>
    <n v="1"/>
    <n v="1"/>
    <n v="0"/>
    <n v="0"/>
    <n v="0"/>
    <n v="0"/>
    <n v="10"/>
    <n v="10"/>
    <x v="1"/>
  </r>
  <r>
    <s v="999990172"/>
    <s v="Item 74"/>
    <s v="995500497329"/>
    <x v="11"/>
    <x v="1"/>
    <s v="CHINA"/>
    <d v="2019-11-24T00:00:00"/>
    <d v="2019-12-28T00:00:00"/>
    <n v="1410"/>
    <n v="28185.9"/>
    <n v="1481"/>
    <n v="29605.19"/>
    <n v="0"/>
    <n v="0"/>
    <n v="85"/>
    <n v="119"/>
    <n v="1"/>
    <n v="1"/>
    <n v="0"/>
    <n v="0"/>
    <n v="0"/>
    <n v="0"/>
    <n v="34"/>
    <n v="34"/>
    <x v="1"/>
  </r>
  <r>
    <s v="99999072"/>
    <s v="Item 28"/>
    <s v="995500497390"/>
    <x v="12"/>
    <x v="1"/>
    <s v="CHINA"/>
    <d v="2019-12-01T00:00:00"/>
    <d v="2019-12-28T00:00:00"/>
    <n v="660"/>
    <n v="13193.4"/>
    <n v="660"/>
    <n v="13193.4"/>
    <n v="66"/>
    <n v="1319.3400000000001"/>
    <n v="85"/>
    <n v="112"/>
    <n v="1"/>
    <n v="0.9"/>
    <n v="0"/>
    <n v="0"/>
    <n v="0"/>
    <n v="0"/>
    <n v="27"/>
    <n v="27"/>
    <x v="1"/>
  </r>
  <r>
    <s v="999990668"/>
    <s v="Item 265"/>
    <s v="995500506828"/>
    <x v="16"/>
    <x v="1"/>
    <s v="CHINA"/>
    <d v="2019-12-14T00:00:00"/>
    <d v="2019-12-28T00:00:00"/>
    <n v="390"/>
    <n v="7796.1"/>
    <n v="390"/>
    <n v="7796.1"/>
    <n v="0"/>
    <n v="0"/>
    <n v="85"/>
    <n v="99"/>
    <n v="1"/>
    <n v="1"/>
    <n v="0"/>
    <n v="0"/>
    <n v="0"/>
    <n v="0"/>
    <n v="14"/>
    <n v="14"/>
    <x v="1"/>
  </r>
  <r>
    <s v="999990640"/>
    <s v="Item 304"/>
    <s v="995500506827"/>
    <x v="16"/>
    <x v="1"/>
    <s v="CHINA"/>
    <d v="2019-12-14T00:00:00"/>
    <d v="2019-12-28T00:00:00"/>
    <n v="420"/>
    <n v="8395.7999999999993"/>
    <n v="420"/>
    <n v="8395.7999999999993"/>
    <n v="0"/>
    <n v="0"/>
    <n v="85"/>
    <n v="99"/>
    <n v="1"/>
    <n v="1"/>
    <n v="0"/>
    <n v="0"/>
    <n v="0"/>
    <n v="0"/>
    <n v="14"/>
    <n v="14"/>
    <x v="1"/>
  </r>
  <r>
    <s v="99999046"/>
    <s v="Item 18"/>
    <s v="995500497310"/>
    <x v="17"/>
    <x v="1"/>
    <s v="CHINA"/>
    <d v="2019-12-15T00:00:00"/>
    <d v="2019-12-28T00:00:00"/>
    <n v="1740"/>
    <n v="34782.6"/>
    <n v="1740"/>
    <n v="34782.6"/>
    <n v="383"/>
    <n v="7656.1699999999992"/>
    <n v="85"/>
    <n v="98"/>
    <n v="1"/>
    <n v="0.77988505747126435"/>
    <n v="0"/>
    <n v="0"/>
    <n v="0"/>
    <n v="0"/>
    <n v="13"/>
    <n v="13"/>
    <x v="1"/>
  </r>
  <r>
    <s v="99999046"/>
    <s v="Item 18"/>
    <s v="995500497312"/>
    <x v="17"/>
    <x v="1"/>
    <s v="CHINA"/>
    <d v="2019-12-15T00:00:00"/>
    <d v="2019-12-28T00:00:00"/>
    <n v="1800"/>
    <n v="35982"/>
    <n v="1800"/>
    <n v="35982"/>
    <n v="0"/>
    <n v="0"/>
    <n v="85"/>
    <n v="98"/>
    <n v="1"/>
    <n v="1"/>
    <n v="0"/>
    <n v="0"/>
    <n v="0"/>
    <n v="0"/>
    <n v="13"/>
    <n v="13"/>
    <x v="1"/>
  </r>
  <r>
    <s v="99999029"/>
    <s v="Item 15"/>
    <s v="995500497378"/>
    <x v="17"/>
    <x v="1"/>
    <s v="CHINA"/>
    <d v="2019-12-15T00:00:00"/>
    <d v="2019-12-28T00:00:00"/>
    <n v="960"/>
    <n v="19190.400000000001"/>
    <n v="960"/>
    <n v="19190.400000000001"/>
    <n v="0"/>
    <n v="0"/>
    <n v="85"/>
    <n v="98"/>
    <n v="1"/>
    <n v="1"/>
    <n v="0"/>
    <n v="0"/>
    <n v="0"/>
    <n v="0"/>
    <n v="13"/>
    <n v="13"/>
    <x v="1"/>
  </r>
  <r>
    <s v="99999029"/>
    <s v="Item 15"/>
    <s v="995500497598"/>
    <x v="17"/>
    <x v="1"/>
    <s v="CHINA"/>
    <d v="2019-12-15T00:00:00"/>
    <d v="2019-12-28T00:00:00"/>
    <n v="1200"/>
    <n v="23988"/>
    <n v="1200"/>
    <n v="23988"/>
    <n v="0"/>
    <n v="0"/>
    <n v="85"/>
    <n v="98"/>
    <n v="1"/>
    <n v="1"/>
    <n v="0"/>
    <n v="0"/>
    <n v="0"/>
    <n v="0"/>
    <n v="13"/>
    <n v="13"/>
    <x v="1"/>
  </r>
  <r>
    <s v="999990114"/>
    <s v="Item 53"/>
    <s v="995500495837"/>
    <x v="17"/>
    <x v="1"/>
    <s v="CHINA"/>
    <d v="2019-12-15T00:00:00"/>
    <d v="2019-12-28T00:00:00"/>
    <n v="660"/>
    <n v="13193.4"/>
    <n v="660"/>
    <n v="13193.4"/>
    <n v="33"/>
    <n v="659.67000000000007"/>
    <n v="85"/>
    <n v="98"/>
    <n v="1"/>
    <n v="0.95"/>
    <n v="0"/>
    <n v="0"/>
    <n v="0"/>
    <n v="0"/>
    <n v="13"/>
    <n v="13"/>
    <x v="1"/>
  </r>
  <r>
    <s v="999990152"/>
    <s v="Item 55"/>
    <s v="995500495848"/>
    <x v="17"/>
    <x v="1"/>
    <s v="CHINA"/>
    <d v="2019-12-15T00:00:00"/>
    <d v="2019-12-28T00:00:00"/>
    <n v="630"/>
    <n v="12593.7"/>
    <n v="630"/>
    <n v="12593.7"/>
    <n v="107"/>
    <n v="2138.9300000000003"/>
    <n v="85"/>
    <n v="98"/>
    <n v="1"/>
    <n v="0.8301587301587301"/>
    <n v="0"/>
    <n v="0"/>
    <n v="0"/>
    <n v="0"/>
    <n v="13"/>
    <n v="13"/>
    <x v="1"/>
  </r>
  <r>
    <s v="999990165"/>
    <s v="Item 85"/>
    <s v="995500497460"/>
    <x v="17"/>
    <x v="1"/>
    <s v="CHINA"/>
    <d v="2019-12-15T00:00:00"/>
    <d v="2019-12-28T00:00:00"/>
    <n v="270"/>
    <n v="6747.3"/>
    <n v="54"/>
    <n v="1349.46"/>
    <n v="0"/>
    <n v="0"/>
    <n v="85"/>
    <n v="98"/>
    <n v="0.2"/>
    <n v="1"/>
    <n v="0"/>
    <n v="0"/>
    <n v="0"/>
    <n v="0"/>
    <n v="13"/>
    <n v="13"/>
    <x v="1"/>
  </r>
  <r>
    <s v="999990173"/>
    <s v="Item 84"/>
    <s v="995500497457"/>
    <x v="17"/>
    <x v="1"/>
    <s v="CHINA"/>
    <d v="2019-12-15T00:00:00"/>
    <d v="2019-12-28T00:00:00"/>
    <n v="330"/>
    <n v="8246.7000000000007"/>
    <n v="330"/>
    <n v="8246.7000000000007"/>
    <n v="43"/>
    <n v="1074.5700000000002"/>
    <n v="85"/>
    <n v="98"/>
    <n v="1"/>
    <n v="0.86969696969696964"/>
    <n v="0"/>
    <n v="0"/>
    <n v="0"/>
    <n v="0"/>
    <n v="13"/>
    <n v="13"/>
    <x v="1"/>
  </r>
  <r>
    <s v="999990395"/>
    <s v="Item 174"/>
    <s v="995500497449"/>
    <x v="17"/>
    <x v="1"/>
    <s v="CHINA"/>
    <d v="2019-12-15T00:00:00"/>
    <d v="2019-12-28T00:00:00"/>
    <n v="660"/>
    <n v="16493.400000000001"/>
    <n v="660"/>
    <n v="16493.400000000001"/>
    <n v="0"/>
    <n v="0"/>
    <n v="85"/>
    <n v="98"/>
    <n v="1"/>
    <n v="1"/>
    <n v="0"/>
    <n v="0"/>
    <n v="0"/>
    <n v="0"/>
    <n v="13"/>
    <n v="13"/>
    <x v="1"/>
  </r>
  <r>
    <s v="999990172"/>
    <s v="Item 74"/>
    <s v="995500497332"/>
    <x v="17"/>
    <x v="1"/>
    <s v="CHINA"/>
    <d v="2019-12-15T00:00:00"/>
    <d v="2019-12-28T00:00:00"/>
    <n v="960"/>
    <n v="19190.400000000001"/>
    <n v="960"/>
    <n v="19190.400000000001"/>
    <n v="0"/>
    <n v="0"/>
    <n v="85"/>
    <n v="98"/>
    <n v="1"/>
    <n v="1"/>
    <n v="0"/>
    <n v="0"/>
    <n v="0"/>
    <n v="0"/>
    <n v="13"/>
    <n v="13"/>
    <x v="1"/>
  </r>
  <r>
    <s v="999990172"/>
    <s v="Item 74"/>
    <s v="995500497334"/>
    <x v="17"/>
    <x v="1"/>
    <s v="CHINA"/>
    <d v="2019-12-15T00:00:00"/>
    <d v="2019-12-28T00:00:00"/>
    <n v="900"/>
    <n v="17991"/>
    <n v="900"/>
    <n v="17991"/>
    <n v="0"/>
    <n v="0"/>
    <n v="85"/>
    <n v="98"/>
    <n v="1"/>
    <n v="1"/>
    <n v="0"/>
    <n v="0"/>
    <n v="0"/>
    <n v="0"/>
    <n v="13"/>
    <n v="13"/>
    <x v="1"/>
  </r>
  <r>
    <s v="999990172"/>
    <s v="Item 74"/>
    <s v="995500497335"/>
    <x v="17"/>
    <x v="1"/>
    <s v="CHINA"/>
    <d v="2019-12-15T00:00:00"/>
    <d v="2019-12-28T00:00:00"/>
    <n v="750"/>
    <n v="14992.5"/>
    <n v="38"/>
    <n v="759.62"/>
    <n v="0"/>
    <n v="0"/>
    <n v="85"/>
    <n v="98"/>
    <n v="5.0666666666666665E-2"/>
    <n v="1"/>
    <n v="0"/>
    <n v="0"/>
    <n v="0"/>
    <n v="0"/>
    <n v="13"/>
    <n v="13"/>
    <x v="1"/>
  </r>
  <r>
    <s v="99999072"/>
    <s v="Item 28"/>
    <s v="995500497391"/>
    <x v="13"/>
    <x v="1"/>
    <s v="CHINA"/>
    <d v="2019-12-08T00:00:00"/>
    <d v="2019-12-28T00:00:00"/>
    <n v="720"/>
    <n v="14392.8"/>
    <n v="720"/>
    <n v="14392.8"/>
    <n v="0"/>
    <n v="0"/>
    <n v="85"/>
    <n v="105"/>
    <n v="1"/>
    <n v="1"/>
    <n v="0"/>
    <n v="0"/>
    <n v="0"/>
    <n v="0"/>
    <n v="20"/>
    <n v="20"/>
    <x v="1"/>
  </r>
  <r>
    <s v="999990172"/>
    <s v="Item 74"/>
    <s v="995500497331"/>
    <x v="13"/>
    <x v="1"/>
    <s v="CHINA"/>
    <d v="2019-12-08T00:00:00"/>
    <d v="2019-12-28T00:00:00"/>
    <n v="840"/>
    <n v="16791.599999999999"/>
    <n v="235"/>
    <n v="4697.6499999999996"/>
    <n v="0"/>
    <n v="0"/>
    <n v="85"/>
    <n v="105"/>
    <n v="0.27976190476190477"/>
    <n v="1"/>
    <n v="0"/>
    <n v="0"/>
    <n v="0"/>
    <n v="0"/>
    <n v="20"/>
    <n v="20"/>
    <x v="1"/>
  </r>
  <r>
    <s v="99999094"/>
    <s v="Item 37"/>
    <s v="995500495079"/>
    <x v="8"/>
    <x v="1"/>
    <s v="CHINA"/>
    <d v="2019-11-10T00:00:00"/>
    <d v="2019-12-31T00:00:00"/>
    <n v="1200"/>
    <n v="23988"/>
    <n v="1200"/>
    <n v="23988"/>
    <n v="0"/>
    <n v="0"/>
    <n v="85"/>
    <n v="136"/>
    <n v="1"/>
    <n v="1"/>
    <n v="0"/>
    <n v="0"/>
    <n v="0"/>
    <n v="0"/>
    <n v="51"/>
    <n v="51"/>
    <x v="1"/>
  </r>
  <r>
    <s v="99999094"/>
    <s v="Item 37"/>
    <s v="995500496003"/>
    <x v="7"/>
    <x v="1"/>
    <s v="CHINA"/>
    <d v="2019-11-17T00:00:00"/>
    <d v="2019-12-31T00:00:00"/>
    <n v="870"/>
    <n v="17391.3"/>
    <n v="870"/>
    <n v="17391.3"/>
    <n v="0"/>
    <n v="0"/>
    <n v="85"/>
    <n v="129"/>
    <n v="1"/>
    <n v="1"/>
    <n v="0"/>
    <n v="0"/>
    <n v="0"/>
    <n v="0"/>
    <n v="44"/>
    <n v="44"/>
    <x v="1"/>
  </r>
  <r>
    <s v="99999094"/>
    <s v="Item 37"/>
    <s v="995500497421"/>
    <x v="11"/>
    <x v="1"/>
    <s v="CHINA"/>
    <d v="2019-11-24T00:00:00"/>
    <d v="2019-12-31T00:00:00"/>
    <n v="600"/>
    <n v="11994"/>
    <n v="600"/>
    <n v="11994"/>
    <n v="0"/>
    <n v="0"/>
    <n v="85"/>
    <n v="122"/>
    <n v="1"/>
    <n v="1"/>
    <n v="0"/>
    <n v="0"/>
    <n v="0"/>
    <n v="0"/>
    <n v="37"/>
    <n v="37"/>
    <x v="1"/>
  </r>
  <r>
    <s v="99999094"/>
    <s v="Item 37"/>
    <s v="995500497422"/>
    <x v="12"/>
    <x v="1"/>
    <s v="CHINA"/>
    <d v="2019-12-01T00:00:00"/>
    <d v="2019-12-31T00:00:00"/>
    <n v="600"/>
    <n v="11994"/>
    <n v="600"/>
    <n v="11994"/>
    <n v="0"/>
    <n v="0"/>
    <n v="85"/>
    <n v="115"/>
    <n v="1"/>
    <n v="1"/>
    <n v="0"/>
    <n v="0"/>
    <n v="0"/>
    <n v="0"/>
    <n v="30"/>
    <n v="30"/>
    <x v="1"/>
  </r>
  <r>
    <s v="99999094"/>
    <s v="Item 37"/>
    <s v="995500497423"/>
    <x v="13"/>
    <x v="1"/>
    <s v="CHINA"/>
    <d v="2019-12-08T00:00:00"/>
    <d v="2019-12-31T00:00:00"/>
    <n v="660"/>
    <n v="13193.4"/>
    <n v="660"/>
    <n v="13193.4"/>
    <n v="0"/>
    <n v="0"/>
    <n v="85"/>
    <n v="108"/>
    <n v="1"/>
    <n v="1"/>
    <n v="0"/>
    <n v="0"/>
    <n v="0"/>
    <n v="0"/>
    <n v="23"/>
    <n v="23"/>
    <x v="1"/>
  </r>
  <r>
    <s v="99999046"/>
    <s v="Item 18"/>
    <s v="995500497311"/>
    <x v="18"/>
    <x v="1"/>
    <s v="CHINA"/>
    <d v="2019-12-22T00:00:00"/>
    <d v="2019-12-31T00:00:00"/>
    <n v="780"/>
    <n v="15592.2"/>
    <n v="780"/>
    <n v="15592.2"/>
    <n v="0"/>
    <n v="0"/>
    <n v="85"/>
    <n v="94"/>
    <n v="1"/>
    <n v="1"/>
    <n v="0"/>
    <n v="0"/>
    <n v="0"/>
    <n v="0"/>
    <n v="9"/>
    <n v="9"/>
    <x v="1"/>
  </r>
  <r>
    <s v="999990114"/>
    <s v="Item 53"/>
    <s v="995500495839"/>
    <x v="18"/>
    <x v="1"/>
    <s v="CHINA"/>
    <d v="2019-12-22T00:00:00"/>
    <d v="2019-12-31T00:00:00"/>
    <n v="300"/>
    <n v="5997"/>
    <n v="201"/>
    <n v="4017.99"/>
    <n v="0"/>
    <n v="0"/>
    <n v="85"/>
    <n v="94"/>
    <n v="0.66999999999999993"/>
    <n v="1"/>
    <n v="0"/>
    <n v="0"/>
    <n v="0"/>
    <n v="0"/>
    <n v="9"/>
    <n v="9"/>
    <x v="1"/>
  </r>
  <r>
    <s v="999990172"/>
    <s v="Item 74"/>
    <s v="995500497333"/>
    <x v="18"/>
    <x v="1"/>
    <s v="CHINA"/>
    <d v="2019-12-22T00:00:00"/>
    <d v="2019-12-31T00:00:00"/>
    <n v="720"/>
    <n v="14392.8"/>
    <n v="720"/>
    <n v="14392.8"/>
    <n v="0"/>
    <n v="0"/>
    <n v="85"/>
    <n v="94"/>
    <n v="1"/>
    <n v="1"/>
    <n v="0"/>
    <n v="0"/>
    <n v="0"/>
    <n v="0"/>
    <n v="9"/>
    <n v="9"/>
    <x v="1"/>
  </r>
  <r>
    <s v="99999025"/>
    <s v="Item 70"/>
    <s v="995500497471"/>
    <x v="18"/>
    <x v="1"/>
    <s v="CHINA"/>
    <d v="2019-12-22T00:00:00"/>
    <d v="2019-12-31T00:00:00"/>
    <n v="640"/>
    <n v="12793.6"/>
    <n v="640"/>
    <n v="12793.6"/>
    <n v="0"/>
    <n v="0"/>
    <n v="85"/>
    <n v="94"/>
    <n v="1"/>
    <n v="1"/>
    <n v="0"/>
    <n v="0"/>
    <n v="0"/>
    <n v="0"/>
    <n v="9"/>
    <n v="9"/>
    <x v="1"/>
  </r>
  <r>
    <s v="99999046"/>
    <s v="Item 18"/>
    <s v="995500512227"/>
    <x v="18"/>
    <x v="1"/>
    <s v="CHINA"/>
    <d v="2019-12-22T00:00:00"/>
    <d v="2020-01-01T00:00:00"/>
    <n v="1110"/>
    <n v="22188.9"/>
    <n v="1110"/>
    <n v="22188.9"/>
    <n v="11"/>
    <n v="219.89000000000001"/>
    <n v="85"/>
    <n v="95"/>
    <n v="1"/>
    <n v="0.99009009009009008"/>
    <n v="0"/>
    <n v="0"/>
    <n v="0"/>
    <n v="0"/>
    <n v="10"/>
    <n v="10"/>
    <x v="1"/>
  </r>
  <r>
    <s v="99999046"/>
    <s v="Item 18"/>
    <s v="995500512229"/>
    <x v="18"/>
    <x v="1"/>
    <s v="CHINA"/>
    <d v="2019-12-22T00:00:00"/>
    <d v="2020-01-01T00:00:00"/>
    <n v="1200"/>
    <n v="23988"/>
    <n v="276"/>
    <n v="5517.24"/>
    <n v="0"/>
    <n v="0"/>
    <n v="85"/>
    <n v="95"/>
    <n v="0.22999999999999998"/>
    <n v="1"/>
    <n v="0"/>
    <n v="0"/>
    <n v="0"/>
    <n v="0"/>
    <n v="10"/>
    <n v="10"/>
    <x v="1"/>
  </r>
  <r>
    <s v="99999029"/>
    <s v="Item 15"/>
    <s v="995500512238"/>
    <x v="18"/>
    <x v="1"/>
    <s v="CHINA"/>
    <d v="2019-12-22T00:00:00"/>
    <d v="2020-01-01T00:00:00"/>
    <n v="720"/>
    <n v="14392.8"/>
    <n v="720"/>
    <n v="14392.8"/>
    <n v="0"/>
    <n v="0"/>
    <n v="85"/>
    <n v="95"/>
    <n v="1"/>
    <n v="1"/>
    <n v="0"/>
    <n v="0"/>
    <n v="0"/>
    <n v="0"/>
    <n v="10"/>
    <n v="10"/>
    <x v="1"/>
  </r>
  <r>
    <s v="99999029"/>
    <s v="Item 15"/>
    <s v="995500512239"/>
    <x v="18"/>
    <x v="1"/>
    <s v="CHINA"/>
    <d v="2019-12-22T00:00:00"/>
    <d v="2020-01-01T00:00:00"/>
    <n v="660"/>
    <n v="13193.4"/>
    <n v="660"/>
    <n v="13193.4"/>
    <n v="0"/>
    <n v="0"/>
    <n v="85"/>
    <n v="95"/>
    <n v="1"/>
    <n v="1"/>
    <n v="0"/>
    <n v="0"/>
    <n v="0"/>
    <n v="0"/>
    <n v="10"/>
    <n v="10"/>
    <x v="1"/>
  </r>
  <r>
    <s v="999990114"/>
    <s v="Item 53"/>
    <s v="995500512240"/>
    <x v="18"/>
    <x v="1"/>
    <s v="CHINA"/>
    <d v="2019-12-22T00:00:00"/>
    <d v="2020-01-01T00:00:00"/>
    <n v="930"/>
    <n v="18590.7"/>
    <n v="874"/>
    <n v="17471.260000000002"/>
    <n v="0"/>
    <n v="0"/>
    <n v="85"/>
    <n v="95"/>
    <n v="0.93978494623655917"/>
    <n v="1"/>
    <n v="0"/>
    <n v="0"/>
    <n v="0"/>
    <n v="0"/>
    <n v="10"/>
    <n v="10"/>
    <x v="1"/>
  </r>
  <r>
    <s v="999990152"/>
    <s v="Item 55"/>
    <s v="995500511054"/>
    <x v="18"/>
    <x v="1"/>
    <s v="CHINA"/>
    <d v="2019-12-22T00:00:00"/>
    <d v="2020-01-01T00:00:00"/>
    <n v="510"/>
    <n v="10194.9"/>
    <n v="510"/>
    <n v="10194.9"/>
    <n v="66"/>
    <n v="1319.3400000000001"/>
    <n v="85"/>
    <n v="95"/>
    <n v="1"/>
    <n v="0.87058823529411766"/>
    <n v="0"/>
    <n v="0"/>
    <n v="0"/>
    <n v="0"/>
    <n v="10"/>
    <n v="10"/>
    <x v="1"/>
  </r>
  <r>
    <s v="999990172"/>
    <s v="Item 74"/>
    <s v="995500512234"/>
    <x v="18"/>
    <x v="1"/>
    <s v="CHINA"/>
    <d v="2019-12-22T00:00:00"/>
    <d v="2020-01-01T00:00:00"/>
    <n v="810"/>
    <n v="16191.9"/>
    <n v="810"/>
    <n v="16191.9"/>
    <n v="0"/>
    <n v="0"/>
    <n v="85"/>
    <n v="95"/>
    <n v="1"/>
    <n v="1"/>
    <n v="0"/>
    <n v="0"/>
    <n v="0"/>
    <n v="0"/>
    <n v="10"/>
    <n v="10"/>
    <x v="1"/>
  </r>
  <r>
    <s v="9999901134"/>
    <s v="Item 753"/>
    <s v="995500511062"/>
    <x v="18"/>
    <x v="1"/>
    <s v="CHINA"/>
    <d v="2019-12-22T00:00:00"/>
    <d v="2020-01-01T00:00:00"/>
    <n v="200"/>
    <n v="3998"/>
    <n v="200"/>
    <n v="3998"/>
    <n v="0"/>
    <n v="0"/>
    <n v="85"/>
    <n v="95"/>
    <n v="1"/>
    <n v="1"/>
    <n v="0"/>
    <n v="0"/>
    <n v="0"/>
    <n v="0"/>
    <n v="10"/>
    <n v="10"/>
    <x v="1"/>
  </r>
  <r>
    <s v="99999046"/>
    <s v="Item 18"/>
    <s v="995500512228"/>
    <x v="19"/>
    <x v="1"/>
    <s v="CHINA"/>
    <d v="2019-12-29T00:00:00"/>
    <d v="2020-01-08T00:00:00"/>
    <n v="1230"/>
    <n v="24587.7"/>
    <n v="1230"/>
    <n v="24587.7"/>
    <n v="0"/>
    <n v="0"/>
    <n v="85"/>
    <n v="95"/>
    <n v="1"/>
    <n v="1"/>
    <n v="0"/>
    <n v="0"/>
    <n v="0"/>
    <n v="0"/>
    <n v="10"/>
    <n v="10"/>
    <x v="1"/>
  </r>
  <r>
    <s v="9999901034"/>
    <s v="Item 670"/>
    <s v="995500509946"/>
    <x v="19"/>
    <x v="1"/>
    <s v="CHINA"/>
    <d v="2019-12-29T00:00:00"/>
    <d v="2020-01-08T00:00:00"/>
    <n v="400"/>
    <n v="7996"/>
    <n v="400"/>
    <n v="7996"/>
    <n v="0"/>
    <n v="0"/>
    <n v="85"/>
    <n v="95"/>
    <n v="1"/>
    <n v="1"/>
    <n v="0"/>
    <n v="0"/>
    <n v="0"/>
    <n v="0"/>
    <n v="10"/>
    <n v="10"/>
    <x v="1"/>
  </r>
  <r>
    <s v="999990131"/>
    <s v="Item 376"/>
    <s v="995500466106"/>
    <x v="20"/>
    <x v="1"/>
    <s v="CHINA"/>
    <d v="2020-01-12T00:00:00"/>
    <d v="2020-01-13T00:00:00"/>
    <n v="1116"/>
    <n v="145068.84"/>
    <n v="1116"/>
    <n v="145068.84"/>
    <n v="0"/>
    <n v="0"/>
    <n v="85"/>
    <n v="86"/>
    <n v="1"/>
    <n v="1"/>
    <n v="1"/>
    <n v="145068.84"/>
    <n v="1"/>
    <n v="145068.84"/>
    <n v="1"/>
    <n v="1"/>
    <x v="0"/>
  </r>
  <r>
    <s v="999990685"/>
    <s v="Item 1151"/>
    <s v="995500480718"/>
    <x v="21"/>
    <x v="1"/>
    <s v="CHINA"/>
    <d v="2020-01-18T00:00:00"/>
    <d v="2020-01-13T00:00:00"/>
    <n v="60"/>
    <n v="14999.4"/>
    <n v="16"/>
    <n v="3999.8399999999997"/>
    <n v="5"/>
    <n v="1249.95"/>
    <n v="85"/>
    <n v="80"/>
    <n v="0.26666666666666666"/>
    <n v="0.6875"/>
    <n v="1"/>
    <n v="3999.8399999999997"/>
    <n v="0.18333333333333332"/>
    <n v="2749.89"/>
    <n v="-5"/>
    <n v="5"/>
    <x v="0"/>
  </r>
  <r>
    <s v="99999083"/>
    <s v="Item 29"/>
    <s v="995500497601"/>
    <x v="11"/>
    <x v="1"/>
    <s v="CHINA"/>
    <d v="2019-11-24T00:00:00"/>
    <d v="2020-01-14T00:00:00"/>
    <n v="600"/>
    <n v="11994"/>
    <n v="600"/>
    <n v="11994"/>
    <n v="0"/>
    <n v="0"/>
    <n v="85"/>
    <n v="136"/>
    <n v="1"/>
    <n v="1"/>
    <n v="0"/>
    <n v="0"/>
    <n v="0"/>
    <n v="0"/>
    <n v="51"/>
    <n v="51"/>
    <x v="1"/>
  </r>
  <r>
    <s v="99999083"/>
    <s v="Item 29"/>
    <s v="995500497603"/>
    <x v="12"/>
    <x v="1"/>
    <s v="CHINA"/>
    <d v="2019-12-01T00:00:00"/>
    <d v="2020-01-14T00:00:00"/>
    <n v="690"/>
    <n v="13793.1"/>
    <n v="759"/>
    <n v="15172.41"/>
    <n v="0"/>
    <n v="0"/>
    <n v="85"/>
    <n v="129"/>
    <n v="1"/>
    <n v="1"/>
    <n v="0"/>
    <n v="0"/>
    <n v="0"/>
    <n v="0"/>
    <n v="44"/>
    <n v="44"/>
    <x v="1"/>
  </r>
  <r>
    <s v="99999083"/>
    <s v="Item 29"/>
    <s v="995500497602"/>
    <x v="13"/>
    <x v="1"/>
    <s v="CHINA"/>
    <d v="2019-12-08T00:00:00"/>
    <d v="2020-01-14T00:00:00"/>
    <n v="1410"/>
    <n v="28185.9"/>
    <n v="1410"/>
    <n v="28185.9"/>
    <n v="0"/>
    <n v="0"/>
    <n v="85"/>
    <n v="122"/>
    <n v="1"/>
    <n v="1"/>
    <n v="0"/>
    <n v="0"/>
    <n v="0"/>
    <n v="0"/>
    <n v="37"/>
    <n v="37"/>
    <x v="1"/>
  </r>
  <r>
    <s v="9999904"/>
    <s v="Item 10"/>
    <s v="995500513908"/>
    <x v="20"/>
    <x v="1"/>
    <s v="CHINA"/>
    <d v="2020-01-12T00:00:00"/>
    <d v="2020-01-22T00:00:00"/>
    <n v="2580"/>
    <n v="77374.2"/>
    <n v="2580"/>
    <n v="77374.2"/>
    <n v="0"/>
    <n v="0"/>
    <n v="85"/>
    <n v="95"/>
    <n v="1"/>
    <n v="1"/>
    <n v="0"/>
    <n v="0"/>
    <n v="0"/>
    <n v="0"/>
    <n v="10"/>
    <n v="10"/>
    <x v="1"/>
  </r>
  <r>
    <s v="99999017"/>
    <s v="Item 9"/>
    <s v="995500513913"/>
    <x v="20"/>
    <x v="1"/>
    <s v="CHINA"/>
    <d v="2020-01-12T00:00:00"/>
    <d v="2020-01-22T00:00:00"/>
    <n v="1080"/>
    <n v="32389.200000000001"/>
    <n v="1080"/>
    <n v="32389.200000000001"/>
    <n v="0"/>
    <n v="0"/>
    <n v="85"/>
    <n v="95"/>
    <n v="1"/>
    <n v="1"/>
    <n v="0"/>
    <n v="0"/>
    <n v="0"/>
    <n v="0"/>
    <n v="10"/>
    <n v="10"/>
    <x v="1"/>
  </r>
  <r>
    <s v="999990152"/>
    <s v="Item 55"/>
    <s v="995500511059"/>
    <x v="20"/>
    <x v="1"/>
    <s v="CHINA"/>
    <d v="2020-01-12T00:00:00"/>
    <d v="2020-01-22T00:00:00"/>
    <n v="480"/>
    <n v="9595.2000000000007"/>
    <n v="480"/>
    <n v="9595.2000000000007"/>
    <n v="0"/>
    <n v="0"/>
    <n v="85"/>
    <n v="95"/>
    <n v="1"/>
    <n v="1"/>
    <n v="0"/>
    <n v="0"/>
    <n v="0"/>
    <n v="0"/>
    <n v="10"/>
    <n v="10"/>
    <x v="1"/>
  </r>
  <r>
    <s v="999990172"/>
    <s v="Item 74"/>
    <s v="995500512233"/>
    <x v="20"/>
    <x v="1"/>
    <s v="CHINA"/>
    <d v="2020-01-12T00:00:00"/>
    <d v="2020-01-22T00:00:00"/>
    <n v="630"/>
    <n v="12593.7"/>
    <n v="630"/>
    <n v="12593.7"/>
    <n v="0"/>
    <n v="0"/>
    <n v="85"/>
    <n v="95"/>
    <n v="1"/>
    <n v="1"/>
    <n v="0"/>
    <n v="0"/>
    <n v="0"/>
    <n v="0"/>
    <n v="10"/>
    <n v="10"/>
    <x v="1"/>
  </r>
  <r>
    <s v="9999901101"/>
    <s v="Item 1188"/>
    <s v="995500482308"/>
    <x v="21"/>
    <x v="1"/>
    <s v="CHINA"/>
    <d v="2020-01-18T00:00:00"/>
    <d v="2020-01-24T00:00:00"/>
    <n v="64"/>
    <n v="5759.36"/>
    <n v="64"/>
    <n v="5759.36"/>
    <n v="0"/>
    <n v="0"/>
    <n v="85"/>
    <n v="91"/>
    <n v="1"/>
    <n v="1"/>
    <n v="1"/>
    <n v="5759.36"/>
    <n v="1"/>
    <n v="5759.36"/>
    <n v="6"/>
    <n v="6"/>
    <x v="0"/>
  </r>
  <r>
    <s v="9999901196"/>
    <s v="Item 1246"/>
    <s v="995500482307"/>
    <x v="21"/>
    <x v="1"/>
    <s v="CHINA"/>
    <d v="2020-01-18T00:00:00"/>
    <d v="2020-01-24T00:00:00"/>
    <n v="45"/>
    <n v="15749.55"/>
    <n v="45"/>
    <n v="15749.55"/>
    <n v="0"/>
    <n v="0"/>
    <n v="85"/>
    <n v="91"/>
    <n v="1"/>
    <n v="1"/>
    <n v="1"/>
    <n v="15749.55"/>
    <n v="1"/>
    <n v="15749.55"/>
    <n v="6"/>
    <n v="6"/>
    <x v="0"/>
  </r>
  <r>
    <s v="99999094"/>
    <s v="Item 37"/>
    <s v="995500497424"/>
    <x v="17"/>
    <x v="1"/>
    <s v="CHINA"/>
    <d v="2019-12-15T00:00:00"/>
    <d v="2020-01-25T00:00:00"/>
    <n v="1020"/>
    <n v="20389.8"/>
    <n v="1020"/>
    <n v="20389.8"/>
    <n v="0"/>
    <n v="0"/>
    <n v="85"/>
    <n v="126"/>
    <n v="1"/>
    <n v="1"/>
    <n v="0"/>
    <n v="0"/>
    <n v="0"/>
    <n v="0"/>
    <n v="41"/>
    <n v="41"/>
    <x v="1"/>
  </r>
  <r>
    <s v="99999094"/>
    <s v="Item 37"/>
    <s v="995500497425"/>
    <x v="18"/>
    <x v="1"/>
    <s v="CHINA"/>
    <d v="2019-12-22T00:00:00"/>
    <d v="2020-01-25T00:00:00"/>
    <n v="1170"/>
    <n v="23388.3"/>
    <n v="234"/>
    <n v="4677.66"/>
    <n v="0"/>
    <n v="0"/>
    <n v="85"/>
    <n v="119"/>
    <n v="0.2"/>
    <n v="1"/>
    <n v="0"/>
    <n v="0"/>
    <n v="0"/>
    <n v="0"/>
    <n v="34"/>
    <n v="34"/>
    <x v="1"/>
  </r>
  <r>
    <s v="99999083"/>
    <s v="Item 29"/>
    <s v="995500497606"/>
    <x v="19"/>
    <x v="1"/>
    <s v="CHINA"/>
    <d v="2019-12-29T00:00:00"/>
    <d v="2020-01-25T00:00:00"/>
    <n v="1080"/>
    <n v="21589.200000000001"/>
    <n v="1080"/>
    <n v="21589.200000000001"/>
    <n v="0"/>
    <n v="0"/>
    <n v="85"/>
    <n v="112"/>
    <n v="1"/>
    <n v="1"/>
    <n v="0"/>
    <n v="0"/>
    <n v="0"/>
    <n v="0"/>
    <n v="27"/>
    <n v="27"/>
    <x v="1"/>
  </r>
  <r>
    <s v="99999083"/>
    <s v="Item 29"/>
    <s v="995500497607"/>
    <x v="22"/>
    <x v="1"/>
    <s v="CHINA"/>
    <d v="2020-01-05T00:00:00"/>
    <d v="2020-01-25T00:00:00"/>
    <n v="720"/>
    <n v="14392.8"/>
    <n v="720"/>
    <n v="14392.8"/>
    <n v="0"/>
    <n v="0"/>
    <n v="85"/>
    <n v="105"/>
    <n v="1"/>
    <n v="1"/>
    <n v="0"/>
    <n v="0"/>
    <n v="0"/>
    <n v="0"/>
    <n v="20"/>
    <n v="20"/>
    <x v="1"/>
  </r>
  <r>
    <s v="99999046"/>
    <s v="Item 18"/>
    <s v="995500497313"/>
    <x v="20"/>
    <x v="1"/>
    <s v="CHINA"/>
    <d v="2020-01-12T00:00:00"/>
    <d v="2020-01-25T00:00:00"/>
    <n v="1500"/>
    <n v="29985"/>
    <n v="1500"/>
    <n v="29985"/>
    <n v="0"/>
    <n v="0"/>
    <n v="85"/>
    <n v="98"/>
    <n v="1"/>
    <n v="1"/>
    <n v="0"/>
    <n v="0"/>
    <n v="0"/>
    <n v="0"/>
    <n v="13"/>
    <n v="13"/>
    <x v="1"/>
  </r>
  <r>
    <s v="99999046"/>
    <s v="Item 18"/>
    <s v="995500497314"/>
    <x v="20"/>
    <x v="1"/>
    <s v="CHINA"/>
    <d v="2020-01-12T00:00:00"/>
    <d v="2020-01-25T00:00:00"/>
    <n v="690"/>
    <n v="13793.1"/>
    <n v="41"/>
    <n v="819.58999999999992"/>
    <n v="0"/>
    <n v="0"/>
    <n v="85"/>
    <n v="98"/>
    <n v="5.9420289855072458E-2"/>
    <n v="1"/>
    <n v="0"/>
    <n v="0"/>
    <n v="0"/>
    <n v="0"/>
    <n v="13"/>
    <n v="13"/>
    <x v="1"/>
  </r>
  <r>
    <s v="99999029"/>
    <s v="Item 15"/>
    <s v="995500497382"/>
    <x v="20"/>
    <x v="1"/>
    <s v="CHINA"/>
    <d v="2020-01-12T00:00:00"/>
    <d v="2020-01-25T00:00:00"/>
    <n v="630"/>
    <n v="12593.7"/>
    <n v="630"/>
    <n v="12593.7"/>
    <n v="0"/>
    <n v="0"/>
    <n v="85"/>
    <n v="98"/>
    <n v="1"/>
    <n v="1"/>
    <n v="0"/>
    <n v="0"/>
    <n v="0"/>
    <n v="0"/>
    <n v="13"/>
    <n v="13"/>
    <x v="1"/>
  </r>
  <r>
    <s v="99999094"/>
    <s v="Item 37"/>
    <s v="995500497428"/>
    <x v="20"/>
    <x v="1"/>
    <s v="CHINA"/>
    <d v="2020-01-12T00:00:00"/>
    <d v="2020-01-25T00:00:00"/>
    <n v="600"/>
    <n v="11994"/>
    <n v="600"/>
    <n v="11994"/>
    <n v="0"/>
    <n v="0"/>
    <n v="85"/>
    <n v="98"/>
    <n v="1"/>
    <n v="1"/>
    <n v="0"/>
    <n v="0"/>
    <n v="0"/>
    <n v="0"/>
    <n v="13"/>
    <n v="13"/>
    <x v="1"/>
  </r>
  <r>
    <s v="99999083"/>
    <s v="Item 29"/>
    <s v="995500497357"/>
    <x v="20"/>
    <x v="1"/>
    <s v="CHINA"/>
    <d v="2020-01-12T00:00:00"/>
    <d v="2020-01-25T00:00:00"/>
    <n v="720"/>
    <n v="14392.8"/>
    <n v="720"/>
    <n v="14392.8"/>
    <n v="0"/>
    <n v="0"/>
    <n v="85"/>
    <n v="98"/>
    <n v="1"/>
    <n v="1"/>
    <n v="0"/>
    <n v="0"/>
    <n v="0"/>
    <n v="0"/>
    <n v="13"/>
    <n v="13"/>
    <x v="1"/>
  </r>
  <r>
    <s v="99999072"/>
    <s v="Item 28"/>
    <s v="995500497396"/>
    <x v="20"/>
    <x v="1"/>
    <s v="CHINA"/>
    <d v="2020-01-12T00:00:00"/>
    <d v="2020-01-25T00:00:00"/>
    <n v="630"/>
    <n v="12593.7"/>
    <n v="630"/>
    <n v="12593.7"/>
    <n v="0"/>
    <n v="0"/>
    <n v="85"/>
    <n v="98"/>
    <n v="1"/>
    <n v="1"/>
    <n v="0"/>
    <n v="0"/>
    <n v="0"/>
    <n v="0"/>
    <n v="13"/>
    <n v="13"/>
    <x v="1"/>
  </r>
  <r>
    <s v="999990165"/>
    <s v="Item 85"/>
    <s v="995500497461"/>
    <x v="20"/>
    <x v="1"/>
    <s v="CHINA"/>
    <d v="2020-01-12T00:00:00"/>
    <d v="2020-01-25T00:00:00"/>
    <n v="390"/>
    <n v="9746.1"/>
    <n v="390"/>
    <n v="9746.1"/>
    <n v="0"/>
    <n v="0"/>
    <n v="85"/>
    <n v="98"/>
    <n v="1"/>
    <n v="1"/>
    <n v="0"/>
    <n v="0"/>
    <n v="0"/>
    <n v="0"/>
    <n v="13"/>
    <n v="13"/>
    <x v="1"/>
  </r>
  <r>
    <s v="999990213"/>
    <s v="Item 137"/>
    <s v="995500497453"/>
    <x v="20"/>
    <x v="1"/>
    <s v="CHINA"/>
    <d v="2020-01-12T00:00:00"/>
    <d v="2020-01-25T00:00:00"/>
    <n v="630"/>
    <n v="15743.7"/>
    <n v="630"/>
    <n v="15743.7"/>
    <n v="57"/>
    <n v="1424.43"/>
    <n v="85"/>
    <n v="98"/>
    <n v="1"/>
    <n v="0.90952380952380951"/>
    <n v="0"/>
    <n v="0"/>
    <n v="0"/>
    <n v="0"/>
    <n v="13"/>
    <n v="13"/>
    <x v="1"/>
  </r>
  <r>
    <s v="999990395"/>
    <s v="Item 174"/>
    <s v="995500497450"/>
    <x v="20"/>
    <x v="1"/>
    <s v="CHINA"/>
    <d v="2020-01-12T00:00:00"/>
    <d v="2020-01-25T00:00:00"/>
    <n v="300"/>
    <n v="7497"/>
    <n v="300"/>
    <n v="7497"/>
    <n v="0"/>
    <n v="0"/>
    <n v="85"/>
    <n v="98"/>
    <n v="1"/>
    <n v="1"/>
    <n v="0"/>
    <n v="0"/>
    <n v="0"/>
    <n v="0"/>
    <n v="13"/>
    <n v="13"/>
    <x v="1"/>
  </r>
  <r>
    <s v="999990172"/>
    <s v="Item 74"/>
    <s v="995500497336"/>
    <x v="20"/>
    <x v="1"/>
    <s v="CHINA"/>
    <d v="2020-01-12T00:00:00"/>
    <d v="2020-01-25T00:00:00"/>
    <n v="810"/>
    <n v="16191.9"/>
    <n v="810"/>
    <n v="16191.9"/>
    <n v="49"/>
    <n v="979.51"/>
    <n v="85"/>
    <n v="98"/>
    <n v="1"/>
    <n v="0.93950617283950622"/>
    <n v="0"/>
    <n v="0"/>
    <n v="0"/>
    <n v="0"/>
    <n v="13"/>
    <n v="13"/>
    <x v="1"/>
  </r>
  <r>
    <s v="99999025"/>
    <s v="Item 70"/>
    <s v="995500497472"/>
    <x v="20"/>
    <x v="1"/>
    <s v="CHINA"/>
    <d v="2020-01-12T00:00:00"/>
    <d v="2020-01-25T00:00:00"/>
    <n v="720"/>
    <n v="14392.8"/>
    <n v="720"/>
    <n v="14392.8"/>
    <n v="29"/>
    <n v="579.70999999999992"/>
    <n v="85"/>
    <n v="98"/>
    <n v="1"/>
    <n v="0.95972222222222225"/>
    <n v="0"/>
    <n v="0"/>
    <n v="0"/>
    <n v="0"/>
    <n v="13"/>
    <n v="13"/>
    <x v="1"/>
  </r>
  <r>
    <s v="999990751"/>
    <s v="Item 320"/>
    <s v="995500497469"/>
    <x v="20"/>
    <x v="1"/>
    <s v="CHINA"/>
    <d v="2020-01-12T00:00:00"/>
    <d v="2020-01-25T00:00:00"/>
    <n v="440"/>
    <n v="8795.6"/>
    <n v="66"/>
    <n v="1319.34"/>
    <n v="0"/>
    <n v="0"/>
    <n v="85"/>
    <n v="98"/>
    <n v="0.15"/>
    <n v="1"/>
    <n v="0"/>
    <n v="0"/>
    <n v="0"/>
    <n v="0"/>
    <n v="13"/>
    <n v="13"/>
    <x v="1"/>
  </r>
  <r>
    <s v="9999901034"/>
    <s v="Item 670"/>
    <s v="995500497478"/>
    <x v="20"/>
    <x v="1"/>
    <s v="CHINA"/>
    <d v="2020-01-12T00:00:00"/>
    <d v="2020-01-25T00:00:00"/>
    <n v="400"/>
    <n v="7996"/>
    <n v="400"/>
    <n v="7996"/>
    <n v="92"/>
    <n v="1839.08"/>
    <n v="85"/>
    <n v="98"/>
    <n v="1"/>
    <n v="0.77"/>
    <n v="0"/>
    <n v="0"/>
    <n v="0"/>
    <n v="0"/>
    <n v="13"/>
    <n v="13"/>
    <x v="1"/>
  </r>
  <r>
    <s v="99999094"/>
    <s v="Item 37"/>
    <s v="995500497429"/>
    <x v="23"/>
    <x v="1"/>
    <s v="CHINA"/>
    <d v="2020-01-19T00:00:00"/>
    <d v="2020-01-25T00:00:00"/>
    <n v="420"/>
    <n v="8395.7999999999993"/>
    <n v="420"/>
    <n v="8395.7999999999993"/>
    <n v="0"/>
    <n v="0"/>
    <n v="85"/>
    <n v="91"/>
    <n v="1"/>
    <n v="1"/>
    <n v="1"/>
    <n v="8395.7999999999993"/>
    <n v="1"/>
    <n v="8395.7999999999993"/>
    <n v="6"/>
    <n v="6"/>
    <x v="0"/>
  </r>
  <r>
    <s v="99999083"/>
    <s v="Item 29"/>
    <s v="995500497358"/>
    <x v="23"/>
    <x v="1"/>
    <s v="CHINA"/>
    <d v="2020-01-19T00:00:00"/>
    <d v="2020-01-25T00:00:00"/>
    <n v="1020"/>
    <n v="20389.8"/>
    <n v="1020"/>
    <n v="20389.8"/>
    <n v="41"/>
    <n v="819.58999999999992"/>
    <n v="85"/>
    <n v="91"/>
    <n v="1"/>
    <n v="0.95980392156862748"/>
    <n v="1"/>
    <n v="20389.8"/>
    <n v="0.95980392156862748"/>
    <n v="19570.21"/>
    <n v="6"/>
    <n v="6"/>
    <x v="0"/>
  </r>
  <r>
    <s v="99999072"/>
    <s v="Item 28"/>
    <s v="995500497418"/>
    <x v="23"/>
    <x v="1"/>
    <s v="CHINA"/>
    <d v="2020-01-19T00:00:00"/>
    <d v="2020-01-25T00:00:00"/>
    <n v="690"/>
    <n v="13793.1"/>
    <n v="690"/>
    <n v="13793.1"/>
    <n v="0"/>
    <n v="0"/>
    <n v="85"/>
    <n v="91"/>
    <n v="1"/>
    <n v="1"/>
    <n v="1"/>
    <n v="13793.1"/>
    <n v="1"/>
    <n v="13793.1"/>
    <n v="6"/>
    <n v="6"/>
    <x v="0"/>
  </r>
  <r>
    <s v="99999083"/>
    <s v="Item 29"/>
    <s v="995500497370"/>
    <x v="24"/>
    <x v="1"/>
    <s v="CHINA"/>
    <d v="2020-01-26T00:00:00"/>
    <d v="2020-01-25T00:00:00"/>
    <n v="420"/>
    <n v="8395.7999999999993"/>
    <n v="21"/>
    <n v="419.78999999999996"/>
    <n v="0"/>
    <n v="0"/>
    <n v="85"/>
    <n v="84"/>
    <n v="0.05"/>
    <n v="1"/>
    <n v="1"/>
    <n v="419.78999999999996"/>
    <n v="0.05"/>
    <n v="419.78999999999996"/>
    <n v="-1"/>
    <n v="1"/>
    <x v="0"/>
  </r>
  <r>
    <s v="99999072"/>
    <s v="Item 28"/>
    <s v="995500497415"/>
    <x v="24"/>
    <x v="1"/>
    <s v="CHINA"/>
    <d v="2020-01-26T00:00:00"/>
    <d v="2020-01-25T00:00:00"/>
    <n v="420"/>
    <n v="8395.7999999999993"/>
    <n v="420"/>
    <n v="8395.7999999999993"/>
    <n v="0"/>
    <n v="0"/>
    <n v="85"/>
    <n v="84"/>
    <n v="1"/>
    <n v="1"/>
    <n v="1"/>
    <n v="8395.7999999999993"/>
    <n v="1"/>
    <n v="8395.7999999999993"/>
    <n v="-1"/>
    <n v="1"/>
    <x v="0"/>
  </r>
  <r>
    <s v="99999030"/>
    <s v="Item 27"/>
    <s v="995500476815"/>
    <x v="23"/>
    <x v="1"/>
    <s v="CHINA"/>
    <d v="2020-01-19T00:00:00"/>
    <d v="2020-01-28T00:00:00"/>
    <n v="1230"/>
    <n v="36887.699999999997"/>
    <n v="1230"/>
    <n v="36887.699999999997"/>
    <n v="86"/>
    <n v="2579.14"/>
    <n v="85"/>
    <n v="94"/>
    <n v="1"/>
    <n v="0.9300813008130081"/>
    <n v="0"/>
    <n v="0"/>
    <n v="0"/>
    <n v="0"/>
    <n v="9"/>
    <n v="9"/>
    <x v="1"/>
  </r>
  <r>
    <s v="99999017"/>
    <s v="Item 9"/>
    <s v="995500497790"/>
    <x v="23"/>
    <x v="1"/>
    <s v="CHINA"/>
    <d v="2020-01-19T00:00:00"/>
    <d v="2020-01-28T00:00:00"/>
    <n v="1440"/>
    <n v="43185.599999999999"/>
    <n v="1440"/>
    <n v="43185.599999999999"/>
    <n v="0"/>
    <n v="0"/>
    <n v="85"/>
    <n v="94"/>
    <n v="1"/>
    <n v="1"/>
    <n v="0"/>
    <n v="0"/>
    <n v="0"/>
    <n v="0"/>
    <n v="9"/>
    <n v="9"/>
    <x v="1"/>
  </r>
  <r>
    <s v="99999046"/>
    <s v="Item 18"/>
    <s v="995500497315"/>
    <x v="23"/>
    <x v="1"/>
    <s v="CHINA"/>
    <d v="2020-01-19T00:00:00"/>
    <d v="2020-01-28T00:00:00"/>
    <n v="2010"/>
    <n v="40179.9"/>
    <n v="2010"/>
    <n v="40179.9"/>
    <n v="0"/>
    <n v="0"/>
    <n v="85"/>
    <n v="94"/>
    <n v="1"/>
    <n v="1"/>
    <n v="0"/>
    <n v="0"/>
    <n v="0"/>
    <n v="0"/>
    <n v="9"/>
    <n v="9"/>
    <x v="1"/>
  </r>
  <r>
    <s v="99999029"/>
    <s v="Item 15"/>
    <s v="995500497383"/>
    <x v="23"/>
    <x v="1"/>
    <s v="CHINA"/>
    <d v="2020-01-19T00:00:00"/>
    <d v="2020-01-28T00:00:00"/>
    <n v="1170"/>
    <n v="23388.3"/>
    <n v="1170"/>
    <n v="23388.3"/>
    <n v="0"/>
    <n v="0"/>
    <n v="85"/>
    <n v="94"/>
    <n v="1"/>
    <n v="1"/>
    <n v="0"/>
    <n v="0"/>
    <n v="0"/>
    <n v="0"/>
    <n v="9"/>
    <n v="9"/>
    <x v="1"/>
  </r>
  <r>
    <s v="999990173"/>
    <s v="Item 84"/>
    <s v="995500497458"/>
    <x v="23"/>
    <x v="1"/>
    <s v="CHINA"/>
    <d v="2020-01-19T00:00:00"/>
    <d v="2020-01-28T00:00:00"/>
    <n v="420"/>
    <n v="10495.8"/>
    <n v="420"/>
    <n v="10495.8"/>
    <n v="84"/>
    <n v="2099.16"/>
    <n v="85"/>
    <n v="94"/>
    <n v="1"/>
    <n v="0.8"/>
    <n v="0"/>
    <n v="0"/>
    <n v="0"/>
    <n v="0"/>
    <n v="9"/>
    <n v="9"/>
    <x v="1"/>
  </r>
  <r>
    <s v="999990172"/>
    <s v="Item 74"/>
    <s v="995500497337"/>
    <x v="23"/>
    <x v="1"/>
    <s v="CHINA"/>
    <d v="2020-01-19T00:00:00"/>
    <d v="2020-01-28T00:00:00"/>
    <n v="750"/>
    <n v="14992.5"/>
    <n v="750"/>
    <n v="14992.5"/>
    <n v="0"/>
    <n v="0"/>
    <n v="85"/>
    <n v="94"/>
    <n v="1"/>
    <n v="1"/>
    <n v="0"/>
    <n v="0"/>
    <n v="0"/>
    <n v="0"/>
    <n v="9"/>
    <n v="9"/>
    <x v="1"/>
  </r>
  <r>
    <s v="99999067"/>
    <s v="Item 26"/>
    <s v="995500511052"/>
    <x v="23"/>
    <x v="1"/>
    <s v="CHINA"/>
    <d v="2020-01-19T00:00:00"/>
    <d v="2020-01-29T00:00:00"/>
    <n v="690"/>
    <n v="13793.1"/>
    <n v="545"/>
    <n v="10894.55"/>
    <n v="0"/>
    <n v="0"/>
    <n v="85"/>
    <n v="95"/>
    <n v="0.78985507246376807"/>
    <n v="1"/>
    <n v="0"/>
    <n v="0"/>
    <n v="0"/>
    <n v="0"/>
    <n v="10"/>
    <n v="10"/>
    <x v="1"/>
  </r>
  <r>
    <s v="999990152"/>
    <s v="Item 55"/>
    <s v="995500511056"/>
    <x v="23"/>
    <x v="1"/>
    <s v="CHINA"/>
    <d v="2020-01-19T00:00:00"/>
    <d v="2020-01-29T00:00:00"/>
    <n v="630"/>
    <n v="12593.7"/>
    <n v="630"/>
    <n v="12593.7"/>
    <n v="63"/>
    <n v="1259.3700000000001"/>
    <n v="85"/>
    <n v="95"/>
    <n v="1"/>
    <n v="0.9"/>
    <n v="0"/>
    <n v="0"/>
    <n v="0"/>
    <n v="0"/>
    <n v="10"/>
    <n v="10"/>
    <x v="1"/>
  </r>
  <r>
    <s v="999990577"/>
    <s v="Item 996"/>
    <s v="995500487949"/>
    <x v="24"/>
    <x v="1"/>
    <s v="CHINA"/>
    <d v="2020-01-26T00:00:00"/>
    <d v="2020-01-31T00:00:00"/>
    <n v="40"/>
    <n v="7199.6"/>
    <n v="40"/>
    <n v="7199.6"/>
    <n v="0"/>
    <n v="0"/>
    <n v="85"/>
    <n v="90"/>
    <n v="1"/>
    <n v="1"/>
    <n v="1"/>
    <n v="7199.6"/>
    <n v="1"/>
    <n v="7199.6"/>
    <n v="5"/>
    <n v="5"/>
    <x v="0"/>
  </r>
  <r>
    <s v="9999904"/>
    <s v="Item 10"/>
    <s v="995500495009"/>
    <x v="24"/>
    <x v="1"/>
    <s v="CHINA"/>
    <d v="2020-01-26T00:00:00"/>
    <d v="2020-02-04T00:00:00"/>
    <n v="660"/>
    <n v="19793.400000000001"/>
    <n v="660"/>
    <n v="19793.400000000001"/>
    <n v="0"/>
    <n v="0"/>
    <n v="85"/>
    <n v="94"/>
    <n v="1"/>
    <n v="1"/>
    <n v="0"/>
    <n v="0"/>
    <n v="0"/>
    <n v="0"/>
    <n v="9"/>
    <n v="9"/>
    <x v="1"/>
  </r>
  <r>
    <s v="99999017"/>
    <s v="Item 9"/>
    <s v="995500495010"/>
    <x v="24"/>
    <x v="1"/>
    <s v="CHINA"/>
    <d v="2020-01-26T00:00:00"/>
    <d v="2020-02-04T00:00:00"/>
    <n v="2760"/>
    <n v="82772.399999999994"/>
    <n v="2760"/>
    <n v="82772.399999999994"/>
    <n v="662"/>
    <n v="19853.379999999997"/>
    <n v="85"/>
    <n v="94"/>
    <n v="1"/>
    <n v="0.76014492753623186"/>
    <n v="0"/>
    <n v="0"/>
    <n v="0"/>
    <n v="0"/>
    <n v="9"/>
    <n v="9"/>
    <x v="1"/>
  </r>
  <r>
    <s v="999990411"/>
    <s v="Item 132"/>
    <s v="995500506810"/>
    <x v="24"/>
    <x v="1"/>
    <s v="CHINA"/>
    <d v="2020-01-26T00:00:00"/>
    <d v="2020-02-04T00:00:00"/>
    <n v="510"/>
    <n v="10194.9"/>
    <n v="510"/>
    <n v="10194.9"/>
    <n v="0"/>
    <n v="0"/>
    <n v="85"/>
    <n v="94"/>
    <n v="1"/>
    <n v="1"/>
    <n v="0"/>
    <n v="0"/>
    <n v="0"/>
    <n v="0"/>
    <n v="9"/>
    <n v="9"/>
    <x v="1"/>
  </r>
  <r>
    <s v="99999046"/>
    <s v="Item 18"/>
    <s v="995500497326"/>
    <x v="24"/>
    <x v="1"/>
    <s v="CHINA"/>
    <d v="2020-01-26T00:00:00"/>
    <d v="2020-02-04T00:00:00"/>
    <n v="240"/>
    <n v="4797.6000000000004"/>
    <n v="240"/>
    <n v="4797.6000000000004"/>
    <n v="0"/>
    <n v="0"/>
    <n v="85"/>
    <n v="94"/>
    <n v="1"/>
    <n v="1"/>
    <n v="0"/>
    <n v="0"/>
    <n v="0"/>
    <n v="0"/>
    <n v="9"/>
    <n v="9"/>
    <x v="1"/>
  </r>
  <r>
    <s v="999990165"/>
    <s v="Item 85"/>
    <s v="995500497462"/>
    <x v="24"/>
    <x v="1"/>
    <s v="CHINA"/>
    <d v="2020-01-26T00:00:00"/>
    <d v="2020-02-04T00:00:00"/>
    <n v="360"/>
    <n v="8996.4"/>
    <n v="360"/>
    <n v="8996.4"/>
    <n v="0"/>
    <n v="0"/>
    <n v="85"/>
    <n v="94"/>
    <n v="1"/>
    <n v="1"/>
    <n v="0"/>
    <n v="0"/>
    <n v="0"/>
    <n v="0"/>
    <n v="9"/>
    <n v="9"/>
    <x v="1"/>
  </r>
  <r>
    <s v="999990172"/>
    <s v="Item 74"/>
    <s v="995500497338"/>
    <x v="24"/>
    <x v="1"/>
    <s v="CHINA"/>
    <d v="2020-01-26T00:00:00"/>
    <d v="2020-02-04T00:00:00"/>
    <n v="930"/>
    <n v="18590.7"/>
    <n v="930"/>
    <n v="18590.7"/>
    <n v="0"/>
    <n v="0"/>
    <n v="85"/>
    <n v="94"/>
    <n v="1"/>
    <n v="1"/>
    <n v="0"/>
    <n v="0"/>
    <n v="0"/>
    <n v="0"/>
    <n v="9"/>
    <n v="9"/>
    <x v="1"/>
  </r>
  <r>
    <s v="99999025"/>
    <s v="Item 70"/>
    <s v="995500497473"/>
    <x v="24"/>
    <x v="1"/>
    <s v="CHINA"/>
    <d v="2020-01-26T00:00:00"/>
    <d v="2020-02-04T00:00:00"/>
    <n v="400"/>
    <n v="7996"/>
    <n v="404"/>
    <n v="8075.96"/>
    <n v="0"/>
    <n v="0"/>
    <n v="85"/>
    <n v="94"/>
    <n v="1"/>
    <n v="1"/>
    <n v="0"/>
    <n v="0"/>
    <n v="0"/>
    <n v="0"/>
    <n v="9"/>
    <n v="9"/>
    <x v="1"/>
  </r>
  <r>
    <s v="999990640"/>
    <s v="Item 304"/>
    <s v="995500506844"/>
    <x v="24"/>
    <x v="1"/>
    <s v="CHINA"/>
    <d v="2020-01-26T00:00:00"/>
    <d v="2020-02-05T00:00:00"/>
    <n v="600"/>
    <n v="11994"/>
    <n v="600"/>
    <n v="11994"/>
    <n v="0"/>
    <n v="0"/>
    <n v="85"/>
    <n v="95"/>
    <n v="1"/>
    <n v="1"/>
    <n v="0"/>
    <n v="0"/>
    <n v="0"/>
    <n v="0"/>
    <n v="10"/>
    <n v="10"/>
    <x v="1"/>
  </r>
  <r>
    <s v="99999094"/>
    <s v="Item 37"/>
    <s v="995500513945"/>
    <x v="24"/>
    <x v="1"/>
    <s v="CHINA"/>
    <d v="2020-01-26T00:00:00"/>
    <d v="2020-02-05T00:00:00"/>
    <n v="750"/>
    <n v="14992.5"/>
    <n v="750"/>
    <n v="14992.5"/>
    <n v="0"/>
    <n v="0"/>
    <n v="85"/>
    <n v="95"/>
    <n v="1"/>
    <n v="1"/>
    <n v="0"/>
    <n v="0"/>
    <n v="0"/>
    <n v="0"/>
    <n v="10"/>
    <n v="10"/>
    <x v="1"/>
  </r>
  <r>
    <s v="99999083"/>
    <s v="Item 29"/>
    <s v="995500513949"/>
    <x v="24"/>
    <x v="1"/>
    <s v="CHINA"/>
    <d v="2020-01-26T00:00:00"/>
    <d v="2020-02-05T00:00:00"/>
    <n v="780"/>
    <n v="15592.2"/>
    <n v="218"/>
    <n v="4357.82"/>
    <n v="0"/>
    <n v="0"/>
    <n v="85"/>
    <n v="95"/>
    <n v="0.27948717948717944"/>
    <n v="1"/>
    <n v="0"/>
    <n v="0"/>
    <n v="0"/>
    <n v="0"/>
    <n v="10"/>
    <n v="10"/>
    <x v="1"/>
  </r>
  <r>
    <s v="999990213"/>
    <s v="Item 137"/>
    <s v="995500513962"/>
    <x v="24"/>
    <x v="1"/>
    <s v="CHINA"/>
    <d v="2020-01-26T00:00:00"/>
    <d v="2020-02-05T00:00:00"/>
    <n v="480"/>
    <n v="11995.2"/>
    <n v="480"/>
    <n v="11995.2"/>
    <n v="0"/>
    <n v="0"/>
    <n v="85"/>
    <n v="95"/>
    <n v="1"/>
    <n v="1"/>
    <n v="0"/>
    <n v="0"/>
    <n v="0"/>
    <n v="0"/>
    <n v="10"/>
    <n v="10"/>
    <x v="1"/>
  </r>
  <r>
    <s v="9999902183"/>
    <s v="Item 2811"/>
    <s v="995500491785"/>
    <x v="25"/>
    <x v="1"/>
    <s v="CHINA"/>
    <d v="2020-01-28T00:00:00"/>
    <d v="2020-02-06T00:00:00"/>
    <n v="1620"/>
    <n v="40483.800000000003"/>
    <n v="227"/>
    <n v="5672.7300000000005"/>
    <n v="0"/>
    <n v="0"/>
    <n v="85"/>
    <n v="94"/>
    <n v="0.14012345679012345"/>
    <n v="1"/>
    <n v="0"/>
    <n v="0"/>
    <n v="0"/>
    <n v="0"/>
    <n v="9"/>
    <n v="9"/>
    <x v="1"/>
  </r>
  <r>
    <s v="9999902184"/>
    <s v="Item 2812"/>
    <s v="995500491786"/>
    <x v="25"/>
    <x v="1"/>
    <s v="CHINA"/>
    <d v="2020-01-28T00:00:00"/>
    <d v="2020-02-06T00:00:00"/>
    <n v="1260"/>
    <n v="31487.4"/>
    <n v="1260"/>
    <n v="31487.4"/>
    <n v="0"/>
    <n v="0"/>
    <n v="85"/>
    <n v="94"/>
    <n v="1"/>
    <n v="1"/>
    <n v="0"/>
    <n v="0"/>
    <n v="0"/>
    <n v="0"/>
    <n v="9"/>
    <n v="9"/>
    <x v="1"/>
  </r>
  <r>
    <s v="999990898"/>
    <s v="Item 1061"/>
    <s v="995500511982"/>
    <x v="26"/>
    <x v="1"/>
    <s v="CHINA"/>
    <d v="2020-02-09T00:00:00"/>
    <d v="2020-02-10T00:00:00"/>
    <n v="24"/>
    <n v="2879.76"/>
    <n v="24"/>
    <n v="2879.76"/>
    <n v="0"/>
    <n v="0"/>
    <n v="85"/>
    <n v="86"/>
    <n v="1"/>
    <n v="1"/>
    <n v="1"/>
    <n v="2879.76"/>
    <n v="1"/>
    <n v="2879.76"/>
    <n v="1"/>
    <n v="1"/>
    <x v="0"/>
  </r>
  <r>
    <s v="99999046"/>
    <s v="Item 18"/>
    <s v="995500497317"/>
    <x v="27"/>
    <x v="1"/>
    <s v="CHINA"/>
    <d v="2020-02-02T00:00:00"/>
    <d v="2020-02-12T00:00:00"/>
    <n v="1110"/>
    <n v="22188.9"/>
    <n v="1110"/>
    <n v="22188.9"/>
    <n v="0"/>
    <n v="0"/>
    <n v="85"/>
    <n v="95"/>
    <n v="1"/>
    <n v="1"/>
    <n v="0"/>
    <n v="0"/>
    <n v="0"/>
    <n v="0"/>
    <n v="10"/>
    <n v="10"/>
    <x v="1"/>
  </r>
  <r>
    <s v="99999029"/>
    <s v="Item 15"/>
    <s v="995500497384"/>
    <x v="27"/>
    <x v="1"/>
    <s v="CHINA"/>
    <d v="2020-02-02T00:00:00"/>
    <d v="2020-02-12T00:00:00"/>
    <n v="1080"/>
    <n v="21589.200000000001"/>
    <n v="659"/>
    <n v="13173.41"/>
    <n v="0"/>
    <n v="0"/>
    <n v="85"/>
    <n v="95"/>
    <n v="0.61018518518518516"/>
    <n v="1"/>
    <n v="0"/>
    <n v="0"/>
    <n v="0"/>
    <n v="0"/>
    <n v="10"/>
    <n v="10"/>
    <x v="1"/>
  </r>
  <r>
    <s v="99999094"/>
    <s v="Item 37"/>
    <s v="995500497431"/>
    <x v="27"/>
    <x v="1"/>
    <s v="CHINA"/>
    <d v="2020-02-02T00:00:00"/>
    <d v="2020-02-12T00:00:00"/>
    <n v="480"/>
    <n v="9595.2000000000007"/>
    <n v="480"/>
    <n v="9595.2000000000007"/>
    <n v="0"/>
    <n v="0"/>
    <n v="85"/>
    <n v="95"/>
    <n v="1"/>
    <n v="1"/>
    <n v="0"/>
    <n v="0"/>
    <n v="0"/>
    <n v="0"/>
    <n v="10"/>
    <n v="10"/>
    <x v="1"/>
  </r>
  <r>
    <s v="99999083"/>
    <s v="Item 29"/>
    <s v="995500497360"/>
    <x v="27"/>
    <x v="1"/>
    <s v="CHINA"/>
    <d v="2020-02-02T00:00:00"/>
    <d v="2020-02-12T00:00:00"/>
    <n v="720"/>
    <n v="14392.8"/>
    <n v="720"/>
    <n v="14392.8"/>
    <n v="0"/>
    <n v="0"/>
    <n v="85"/>
    <n v="95"/>
    <n v="1"/>
    <n v="1"/>
    <n v="0"/>
    <n v="0"/>
    <n v="0"/>
    <n v="0"/>
    <n v="10"/>
    <n v="10"/>
    <x v="1"/>
  </r>
  <r>
    <s v="99999072"/>
    <s v="Item 28"/>
    <s v="995500497399"/>
    <x v="27"/>
    <x v="1"/>
    <s v="CHINA"/>
    <d v="2020-02-02T00:00:00"/>
    <d v="2020-02-12T00:00:00"/>
    <n v="630"/>
    <n v="12593.7"/>
    <n v="630"/>
    <n v="12593.7"/>
    <n v="0"/>
    <n v="0"/>
    <n v="85"/>
    <n v="95"/>
    <n v="1"/>
    <n v="1"/>
    <n v="0"/>
    <n v="0"/>
    <n v="0"/>
    <n v="0"/>
    <n v="10"/>
    <n v="10"/>
    <x v="1"/>
  </r>
  <r>
    <s v="999990152"/>
    <s v="Item 55"/>
    <s v="995500511057"/>
    <x v="27"/>
    <x v="1"/>
    <s v="CHINA"/>
    <d v="2020-02-02T00:00:00"/>
    <d v="2020-02-12T00:00:00"/>
    <n v="660"/>
    <n v="13193.4"/>
    <n v="158"/>
    <n v="3158.42"/>
    <n v="0"/>
    <n v="0"/>
    <n v="85"/>
    <n v="95"/>
    <n v="0.23939393939393941"/>
    <n v="1"/>
    <n v="0"/>
    <n v="0"/>
    <n v="0"/>
    <n v="0"/>
    <n v="10"/>
    <n v="10"/>
    <x v="1"/>
  </r>
  <r>
    <s v="999990213"/>
    <s v="Item 137"/>
    <s v="995500497454"/>
    <x v="27"/>
    <x v="1"/>
    <s v="CHINA"/>
    <d v="2020-02-02T00:00:00"/>
    <d v="2020-02-12T00:00:00"/>
    <n v="480"/>
    <n v="11995.2"/>
    <n v="475"/>
    <n v="11870.25"/>
    <n v="0"/>
    <n v="0"/>
    <n v="85"/>
    <n v="95"/>
    <n v="0.98958333333333326"/>
    <n v="1"/>
    <n v="0"/>
    <n v="0"/>
    <n v="0"/>
    <n v="0"/>
    <n v="10"/>
    <n v="10"/>
    <x v="1"/>
  </r>
  <r>
    <s v="999990395"/>
    <s v="Item 174"/>
    <s v="995500497451"/>
    <x v="27"/>
    <x v="1"/>
    <s v="CHINA"/>
    <d v="2020-02-02T00:00:00"/>
    <d v="2020-02-12T00:00:00"/>
    <n v="390"/>
    <n v="9746.1"/>
    <n v="390"/>
    <n v="9746.1"/>
    <n v="0"/>
    <n v="0"/>
    <n v="85"/>
    <n v="95"/>
    <n v="1"/>
    <n v="1"/>
    <n v="0"/>
    <n v="0"/>
    <n v="0"/>
    <n v="0"/>
    <n v="10"/>
    <n v="10"/>
    <x v="1"/>
  </r>
  <r>
    <s v="999990172"/>
    <s v="Item 74"/>
    <s v="995500497339"/>
    <x v="27"/>
    <x v="1"/>
    <s v="CHINA"/>
    <d v="2020-02-02T00:00:00"/>
    <d v="2020-02-12T00:00:00"/>
    <n v="690"/>
    <n v="13793.1"/>
    <n v="690"/>
    <n v="13793.1"/>
    <n v="0"/>
    <n v="0"/>
    <n v="85"/>
    <n v="95"/>
    <n v="1"/>
    <n v="1"/>
    <n v="0"/>
    <n v="0"/>
    <n v="0"/>
    <n v="0"/>
    <n v="10"/>
    <n v="10"/>
    <x v="1"/>
  </r>
  <r>
    <s v="9999901134"/>
    <s v="Item 753"/>
    <s v="995500511063"/>
    <x v="27"/>
    <x v="1"/>
    <s v="CHINA"/>
    <d v="2020-02-02T00:00:00"/>
    <d v="2020-02-12T00:00:00"/>
    <n v="200"/>
    <n v="3998"/>
    <n v="200"/>
    <n v="3998"/>
    <n v="24"/>
    <n v="479.76"/>
    <n v="85"/>
    <n v="95"/>
    <n v="1"/>
    <n v="0.88"/>
    <n v="0"/>
    <n v="0"/>
    <n v="0"/>
    <n v="0"/>
    <n v="10"/>
    <n v="10"/>
    <x v="1"/>
  </r>
  <r>
    <s v="9999904"/>
    <s v="Item 10"/>
    <s v="995500497789"/>
    <x v="27"/>
    <x v="1"/>
    <s v="CHINA"/>
    <d v="2020-02-02T00:00:00"/>
    <d v="2020-02-13T00:00:00"/>
    <n v="1050"/>
    <n v="31489.5"/>
    <n v="1050"/>
    <n v="31489.5"/>
    <n v="21"/>
    <n v="629.79"/>
    <n v="85"/>
    <n v="96"/>
    <n v="1"/>
    <n v="0.98"/>
    <n v="0"/>
    <n v="0"/>
    <n v="0"/>
    <n v="0"/>
    <n v="11"/>
    <n v="11"/>
    <x v="1"/>
  </r>
  <r>
    <s v="999990577"/>
    <s v="Item 996"/>
    <s v="995500500004"/>
    <x v="26"/>
    <x v="1"/>
    <s v="CHINA"/>
    <d v="2020-02-09T00:00:00"/>
    <d v="2020-02-14T00:00:00"/>
    <n v="28"/>
    <n v="5039.72"/>
    <n v="28"/>
    <n v="5039.72"/>
    <n v="0"/>
    <n v="0"/>
    <n v="85"/>
    <n v="90"/>
    <n v="1"/>
    <n v="1"/>
    <n v="1"/>
    <n v="5039.72"/>
    <n v="1"/>
    <n v="5039.72"/>
    <n v="5"/>
    <n v="5"/>
    <x v="0"/>
  </r>
  <r>
    <s v="99999046"/>
    <s v="Item 18"/>
    <s v="995500497325"/>
    <x v="26"/>
    <x v="1"/>
    <s v="CHINA"/>
    <d v="2020-02-09T00:00:00"/>
    <d v="2020-02-19T00:00:00"/>
    <n v="450"/>
    <n v="8995.5"/>
    <n v="450"/>
    <n v="8995.5"/>
    <n v="0"/>
    <n v="0"/>
    <n v="85"/>
    <n v="95"/>
    <n v="1"/>
    <n v="1"/>
    <n v="0"/>
    <n v="0"/>
    <n v="0"/>
    <n v="0"/>
    <n v="10"/>
    <n v="10"/>
    <x v="1"/>
  </r>
  <r>
    <s v="99999094"/>
    <s v="Item 37"/>
    <s v="995500497432"/>
    <x v="26"/>
    <x v="1"/>
    <s v="CHINA"/>
    <d v="2020-02-09T00:00:00"/>
    <d v="2020-02-19T00:00:00"/>
    <n v="330"/>
    <n v="6596.7"/>
    <n v="330"/>
    <n v="6596.7"/>
    <n v="0"/>
    <n v="0"/>
    <n v="85"/>
    <n v="95"/>
    <n v="1"/>
    <n v="1"/>
    <n v="0"/>
    <n v="0"/>
    <n v="0"/>
    <n v="0"/>
    <n v="10"/>
    <n v="10"/>
    <x v="1"/>
  </r>
  <r>
    <s v="99999083"/>
    <s v="Item 29"/>
    <s v="995500497369"/>
    <x v="26"/>
    <x v="1"/>
    <s v="CHINA"/>
    <d v="2020-02-09T00:00:00"/>
    <d v="2020-02-19T00:00:00"/>
    <n v="540"/>
    <n v="10794.6"/>
    <n v="540"/>
    <n v="10794.6"/>
    <n v="0"/>
    <n v="0"/>
    <n v="85"/>
    <n v="95"/>
    <n v="1"/>
    <n v="1"/>
    <n v="0"/>
    <n v="0"/>
    <n v="0"/>
    <n v="0"/>
    <n v="10"/>
    <n v="10"/>
    <x v="1"/>
  </r>
  <r>
    <s v="999990152"/>
    <s v="Item 55"/>
    <s v="995500511060"/>
    <x v="26"/>
    <x v="1"/>
    <s v="CHINA"/>
    <d v="2020-02-09T00:00:00"/>
    <d v="2020-02-19T00:00:00"/>
    <n v="330"/>
    <n v="6596.7"/>
    <n v="330"/>
    <n v="6596.7"/>
    <n v="59"/>
    <n v="1179.4099999999999"/>
    <n v="85"/>
    <n v="95"/>
    <n v="1"/>
    <n v="0.82121212121212128"/>
    <n v="0"/>
    <n v="0"/>
    <n v="0"/>
    <n v="0"/>
    <n v="10"/>
    <n v="10"/>
    <x v="1"/>
  </r>
  <r>
    <s v="999990172"/>
    <s v="Item 74"/>
    <s v="995500497340"/>
    <x v="26"/>
    <x v="1"/>
    <s v="CHINA"/>
    <d v="2020-02-09T00:00:00"/>
    <d v="2020-02-19T00:00:00"/>
    <n v="660"/>
    <n v="13193.4"/>
    <n v="660"/>
    <n v="13193.4"/>
    <n v="0"/>
    <n v="0"/>
    <n v="85"/>
    <n v="95"/>
    <n v="1"/>
    <n v="1"/>
    <n v="0"/>
    <n v="0"/>
    <n v="0"/>
    <n v="0"/>
    <n v="10"/>
    <n v="10"/>
    <x v="1"/>
  </r>
  <r>
    <s v="99999025"/>
    <s v="Item 70"/>
    <s v="995500497474"/>
    <x v="26"/>
    <x v="1"/>
    <s v="CHINA"/>
    <d v="2020-02-09T00:00:00"/>
    <d v="2020-02-19T00:00:00"/>
    <n v="640"/>
    <n v="12793.6"/>
    <n v="640"/>
    <n v="12793.6"/>
    <n v="0"/>
    <n v="0"/>
    <n v="85"/>
    <n v="95"/>
    <n v="1"/>
    <n v="1"/>
    <n v="0"/>
    <n v="0"/>
    <n v="0"/>
    <n v="0"/>
    <n v="10"/>
    <n v="10"/>
    <x v="1"/>
  </r>
  <r>
    <s v="99999046"/>
    <s v="Item 18"/>
    <s v="995500497324"/>
    <x v="28"/>
    <x v="1"/>
    <s v="CHINA"/>
    <d v="2020-02-16T00:00:00"/>
    <d v="2020-02-26T00:00:00"/>
    <n v="450"/>
    <n v="8995.5"/>
    <n v="32"/>
    <n v="639.67999999999995"/>
    <n v="0"/>
    <n v="0"/>
    <n v="85"/>
    <n v="95"/>
    <n v="7.1111111111111111E-2"/>
    <n v="1"/>
    <n v="0"/>
    <n v="0"/>
    <n v="0"/>
    <n v="0"/>
    <n v="10"/>
    <n v="10"/>
    <x v="1"/>
  </r>
  <r>
    <s v="99999029"/>
    <s v="Item 15"/>
    <s v="995500497385"/>
    <x v="28"/>
    <x v="1"/>
    <s v="CHINA"/>
    <d v="2020-02-16T00:00:00"/>
    <d v="2020-02-26T00:00:00"/>
    <n v="720"/>
    <n v="14392.8"/>
    <n v="720"/>
    <n v="14392.8"/>
    <n v="0"/>
    <n v="0"/>
    <n v="85"/>
    <n v="95"/>
    <n v="1"/>
    <n v="1"/>
    <n v="0"/>
    <n v="0"/>
    <n v="0"/>
    <n v="0"/>
    <n v="10"/>
    <n v="10"/>
    <x v="1"/>
  </r>
  <r>
    <s v="99999094"/>
    <s v="Item 37"/>
    <s v="995500497433"/>
    <x v="28"/>
    <x v="1"/>
    <s v="CHINA"/>
    <d v="2020-02-16T00:00:00"/>
    <d v="2020-02-26T00:00:00"/>
    <n v="330"/>
    <n v="6596.7"/>
    <n v="330"/>
    <n v="6596.7"/>
    <n v="69"/>
    <n v="1379.31"/>
    <n v="85"/>
    <n v="95"/>
    <n v="1"/>
    <n v="0.79090909090909089"/>
    <n v="0"/>
    <n v="0"/>
    <n v="0"/>
    <n v="0"/>
    <n v="10"/>
    <n v="10"/>
    <x v="1"/>
  </r>
  <r>
    <s v="99999083"/>
    <s v="Item 29"/>
    <s v="995500497362"/>
    <x v="28"/>
    <x v="1"/>
    <s v="CHINA"/>
    <d v="2020-02-16T00:00:00"/>
    <d v="2020-02-26T00:00:00"/>
    <n v="660"/>
    <n v="13193.4"/>
    <n v="713"/>
    <n v="14252.869999999999"/>
    <n v="0"/>
    <n v="0"/>
    <n v="85"/>
    <n v="95"/>
    <n v="1"/>
    <n v="1"/>
    <n v="0"/>
    <n v="0"/>
    <n v="0"/>
    <n v="0"/>
    <n v="10"/>
    <n v="10"/>
    <x v="1"/>
  </r>
  <r>
    <s v="99999072"/>
    <s v="Item 28"/>
    <s v="995500497413"/>
    <x v="28"/>
    <x v="1"/>
    <s v="CHINA"/>
    <d v="2020-02-16T00:00:00"/>
    <d v="2020-02-26T00:00:00"/>
    <n v="480"/>
    <n v="9595.2000000000007"/>
    <n v="480"/>
    <n v="9595.2000000000007"/>
    <n v="0"/>
    <n v="0"/>
    <n v="85"/>
    <n v="95"/>
    <n v="1"/>
    <n v="1"/>
    <n v="0"/>
    <n v="0"/>
    <n v="0"/>
    <n v="0"/>
    <n v="10"/>
    <n v="10"/>
    <x v="1"/>
  </r>
  <r>
    <s v="999990165"/>
    <s v="Item 85"/>
    <s v="995500497463"/>
    <x v="28"/>
    <x v="1"/>
    <s v="CHINA"/>
    <d v="2020-02-16T00:00:00"/>
    <d v="2020-02-26T00:00:00"/>
    <n v="390"/>
    <n v="9746.1"/>
    <n v="390"/>
    <n v="9746.1"/>
    <n v="0"/>
    <n v="0"/>
    <n v="85"/>
    <n v="95"/>
    <n v="1"/>
    <n v="1"/>
    <n v="0"/>
    <n v="0"/>
    <n v="0"/>
    <n v="0"/>
    <n v="10"/>
    <n v="10"/>
    <x v="1"/>
  </r>
  <r>
    <s v="999990173"/>
    <s v="Item 84"/>
    <s v="995500497459"/>
    <x v="28"/>
    <x v="1"/>
    <s v="CHINA"/>
    <d v="2020-02-16T00:00:00"/>
    <d v="2020-02-26T00:00:00"/>
    <n v="330"/>
    <n v="8246.7000000000007"/>
    <n v="330"/>
    <n v="8246.7000000000007"/>
    <n v="0"/>
    <n v="0"/>
    <n v="85"/>
    <n v="95"/>
    <n v="1"/>
    <n v="1"/>
    <n v="0"/>
    <n v="0"/>
    <n v="0"/>
    <n v="0"/>
    <n v="10"/>
    <n v="10"/>
    <x v="1"/>
  </r>
  <r>
    <s v="999990395"/>
    <s v="Item 174"/>
    <s v="995500497452"/>
    <x v="28"/>
    <x v="1"/>
    <s v="CHINA"/>
    <d v="2020-02-16T00:00:00"/>
    <d v="2020-02-26T00:00:00"/>
    <n v="300"/>
    <n v="7497"/>
    <n v="300"/>
    <n v="7497"/>
    <n v="21"/>
    <n v="524.79"/>
    <n v="85"/>
    <n v="95"/>
    <n v="1"/>
    <n v="0.93"/>
    <n v="0"/>
    <n v="0"/>
    <n v="0"/>
    <n v="0"/>
    <n v="10"/>
    <n v="10"/>
    <x v="1"/>
  </r>
  <r>
    <s v="999990172"/>
    <s v="Item 74"/>
    <s v="995500497341"/>
    <x v="28"/>
    <x v="1"/>
    <s v="CHINA"/>
    <d v="2020-02-16T00:00:00"/>
    <d v="2020-02-26T00:00:00"/>
    <n v="900"/>
    <n v="17991"/>
    <n v="972"/>
    <n v="19430.28"/>
    <n v="0"/>
    <n v="0"/>
    <n v="85"/>
    <n v="95"/>
    <n v="1"/>
    <n v="1"/>
    <n v="0"/>
    <n v="0"/>
    <n v="0"/>
    <n v="0"/>
    <n v="10"/>
    <n v="10"/>
    <x v="1"/>
  </r>
  <r>
    <s v="9999902283"/>
    <s v="Item 2911"/>
    <s v="995500506835"/>
    <x v="28"/>
    <x v="1"/>
    <s v="CHINA"/>
    <d v="2020-02-16T00:00:00"/>
    <d v="2020-02-26T00:00:00"/>
    <n v="750"/>
    <n v="14992.5"/>
    <n v="750"/>
    <n v="14992.5"/>
    <n v="0"/>
    <n v="0"/>
    <n v="85"/>
    <n v="95"/>
    <n v="1"/>
    <n v="1"/>
    <n v="0"/>
    <n v="0"/>
    <n v="0"/>
    <n v="0"/>
    <n v="10"/>
    <n v="10"/>
    <x v="1"/>
  </r>
  <r>
    <s v="9999902284"/>
    <s v="Item 2912"/>
    <s v="995500506836"/>
    <x v="28"/>
    <x v="1"/>
    <s v="CHINA"/>
    <d v="2020-02-16T00:00:00"/>
    <d v="2020-02-26T00:00:00"/>
    <n v="750"/>
    <n v="14992.5"/>
    <n v="38"/>
    <n v="759.62"/>
    <n v="0"/>
    <n v="0"/>
    <n v="85"/>
    <n v="95"/>
    <n v="5.0666666666666665E-2"/>
    <n v="1"/>
    <n v="0"/>
    <n v="0"/>
    <n v="0"/>
    <n v="0"/>
    <n v="10"/>
    <n v="10"/>
    <x v="1"/>
  </r>
  <r>
    <s v="9999902285"/>
    <s v="Item 2913"/>
    <s v="995500506838"/>
    <x v="28"/>
    <x v="1"/>
    <s v="CHINA"/>
    <d v="2020-02-16T00:00:00"/>
    <d v="2020-02-26T00:00:00"/>
    <n v="390"/>
    <n v="7796.1"/>
    <n v="390"/>
    <n v="7796.1"/>
    <n v="0"/>
    <n v="0"/>
    <n v="85"/>
    <n v="95"/>
    <n v="1"/>
    <n v="1"/>
    <n v="0"/>
    <n v="0"/>
    <n v="0"/>
    <n v="0"/>
    <n v="10"/>
    <n v="10"/>
    <x v="1"/>
  </r>
  <r>
    <s v="9999902286"/>
    <s v="Item 2914"/>
    <s v="995500506837"/>
    <x v="28"/>
    <x v="1"/>
    <s v="CHINA"/>
    <d v="2020-02-16T00:00:00"/>
    <d v="2020-02-26T00:00:00"/>
    <n v="750"/>
    <n v="14992.5"/>
    <n v="503"/>
    <n v="10054.969999999999"/>
    <n v="60"/>
    <n v="1199.4000000000001"/>
    <n v="85"/>
    <n v="95"/>
    <n v="0.67066666666666663"/>
    <n v="0.88071570576540759"/>
    <n v="0"/>
    <n v="0"/>
    <n v="0"/>
    <n v="0"/>
    <n v="10"/>
    <n v="10"/>
    <x v="1"/>
  </r>
  <r>
    <s v="9999904"/>
    <s v="Item 10"/>
    <s v="995500495007"/>
    <x v="29"/>
    <x v="1"/>
    <s v="CHINA"/>
    <d v="2020-02-23T00:00:00"/>
    <d v="2020-03-03T00:00:00"/>
    <n v="1350"/>
    <n v="40486.5"/>
    <n v="1350"/>
    <n v="40486.5"/>
    <n v="338"/>
    <n v="10136.620000000001"/>
    <n v="85"/>
    <n v="94"/>
    <n v="1"/>
    <n v="0.74962962962962965"/>
    <n v="0"/>
    <n v="0"/>
    <n v="0"/>
    <n v="0"/>
    <n v="9"/>
    <n v="9"/>
    <x v="1"/>
  </r>
  <r>
    <s v="99999046"/>
    <s v="Item 18"/>
    <s v="995500497323"/>
    <x v="29"/>
    <x v="1"/>
    <s v="CHINA"/>
    <d v="2020-02-23T00:00:00"/>
    <d v="2020-03-04T00:00:00"/>
    <n v="420"/>
    <n v="8395.7999999999993"/>
    <n v="420"/>
    <n v="8395.7999999999993"/>
    <n v="0"/>
    <n v="0"/>
    <n v="85"/>
    <n v="95"/>
    <n v="1"/>
    <n v="1"/>
    <n v="0"/>
    <n v="0"/>
    <n v="0"/>
    <n v="0"/>
    <n v="10"/>
    <n v="10"/>
    <x v="1"/>
  </r>
  <r>
    <s v="99999029"/>
    <s v="Item 15"/>
    <s v="995500497386"/>
    <x v="29"/>
    <x v="1"/>
    <s v="CHINA"/>
    <d v="2020-02-23T00:00:00"/>
    <d v="2020-03-04T00:00:00"/>
    <n v="840"/>
    <n v="16791.599999999999"/>
    <n v="840"/>
    <n v="16791.599999999999"/>
    <n v="0"/>
    <n v="0"/>
    <n v="85"/>
    <n v="95"/>
    <n v="1"/>
    <n v="1"/>
    <n v="0"/>
    <n v="0"/>
    <n v="0"/>
    <n v="0"/>
    <n v="10"/>
    <n v="10"/>
    <x v="1"/>
  </r>
  <r>
    <s v="99999094"/>
    <s v="Item 37"/>
    <s v="995500497437"/>
    <x v="29"/>
    <x v="1"/>
    <s v="CHINA"/>
    <d v="2020-02-23T00:00:00"/>
    <d v="2020-03-04T00:00:00"/>
    <n v="360"/>
    <n v="7196.4"/>
    <n v="360"/>
    <n v="7196.4"/>
    <n v="0"/>
    <n v="0"/>
    <n v="85"/>
    <n v="95"/>
    <n v="1"/>
    <n v="1"/>
    <n v="0"/>
    <n v="0"/>
    <n v="0"/>
    <n v="0"/>
    <n v="10"/>
    <n v="10"/>
    <x v="1"/>
  </r>
  <r>
    <s v="99999083"/>
    <s v="Item 29"/>
    <s v="995500497368"/>
    <x v="29"/>
    <x v="1"/>
    <s v="CHINA"/>
    <d v="2020-02-23T00:00:00"/>
    <d v="2020-03-04T00:00:00"/>
    <n v="480"/>
    <n v="9595.2000000000007"/>
    <n v="480"/>
    <n v="9595.2000000000007"/>
    <n v="0"/>
    <n v="0"/>
    <n v="85"/>
    <n v="95"/>
    <n v="1"/>
    <n v="1"/>
    <n v="0"/>
    <n v="0"/>
    <n v="0"/>
    <n v="0"/>
    <n v="10"/>
    <n v="10"/>
    <x v="1"/>
  </r>
  <r>
    <s v="99999072"/>
    <s v="Item 28"/>
    <s v="995500497411"/>
    <x v="29"/>
    <x v="1"/>
    <s v="CHINA"/>
    <d v="2020-02-23T00:00:00"/>
    <d v="2020-03-04T00:00:00"/>
    <n v="690"/>
    <n v="13793.1"/>
    <n v="690"/>
    <n v="13793.1"/>
    <n v="0"/>
    <n v="0"/>
    <n v="85"/>
    <n v="95"/>
    <n v="1"/>
    <n v="1"/>
    <n v="0"/>
    <n v="0"/>
    <n v="0"/>
    <n v="0"/>
    <n v="10"/>
    <n v="10"/>
    <x v="1"/>
  </r>
  <r>
    <s v="999990172"/>
    <s v="Item 74"/>
    <s v="995500497346"/>
    <x v="29"/>
    <x v="1"/>
    <s v="CHINA"/>
    <d v="2020-02-23T00:00:00"/>
    <d v="2020-03-04T00:00:00"/>
    <n v="240"/>
    <n v="4797.6000000000004"/>
    <n v="240"/>
    <n v="4797.6000000000004"/>
    <n v="0"/>
    <n v="0"/>
    <n v="85"/>
    <n v="95"/>
    <n v="1"/>
    <n v="1"/>
    <n v="0"/>
    <n v="0"/>
    <n v="0"/>
    <n v="0"/>
    <n v="10"/>
    <n v="10"/>
    <x v="1"/>
  </r>
  <r>
    <s v="99999025"/>
    <s v="Item 70"/>
    <s v="995500497475"/>
    <x v="29"/>
    <x v="1"/>
    <s v="CHINA"/>
    <d v="2020-02-23T00:00:00"/>
    <d v="2020-03-04T00:00:00"/>
    <n v="560"/>
    <n v="11194.4"/>
    <n v="560"/>
    <n v="11194.4"/>
    <n v="0"/>
    <n v="0"/>
    <n v="85"/>
    <n v="95"/>
    <n v="1"/>
    <n v="1"/>
    <n v="0"/>
    <n v="0"/>
    <n v="0"/>
    <n v="0"/>
    <n v="10"/>
    <n v="10"/>
    <x v="1"/>
  </r>
  <r>
    <s v="9999901034"/>
    <s v="Item 670"/>
    <s v="995500497479"/>
    <x v="29"/>
    <x v="1"/>
    <s v="CHINA"/>
    <d v="2020-02-23T00:00:00"/>
    <d v="2020-03-04T00:00:00"/>
    <n v="400"/>
    <n v="7996"/>
    <n v="400"/>
    <n v="7996"/>
    <n v="0"/>
    <n v="0"/>
    <n v="85"/>
    <n v="95"/>
    <n v="1"/>
    <n v="1"/>
    <n v="0"/>
    <n v="0"/>
    <n v="0"/>
    <n v="0"/>
    <n v="10"/>
    <n v="10"/>
    <x v="1"/>
  </r>
  <r>
    <s v="9999902289"/>
    <s v="Item 2917"/>
    <s v="995500511983"/>
    <x v="30"/>
    <x v="1"/>
    <s v="CHINA"/>
    <d v="2020-03-01T00:00:00"/>
    <d v="2020-03-11T00:00:00"/>
    <n v="630"/>
    <n v="25193.7"/>
    <n v="630"/>
    <n v="25193.7"/>
    <n v="0"/>
    <n v="0"/>
    <n v="85"/>
    <n v="95"/>
    <n v="1"/>
    <n v="1"/>
    <n v="0"/>
    <n v="0"/>
    <n v="0"/>
    <n v="0"/>
    <n v="10"/>
    <n v="10"/>
    <x v="1"/>
  </r>
  <r>
    <s v="99999046"/>
    <s v="Item 18"/>
    <s v="995500497321"/>
    <x v="30"/>
    <x v="1"/>
    <s v="CHINA"/>
    <d v="2020-03-01T00:00:00"/>
    <d v="2020-03-11T00:00:00"/>
    <n v="690"/>
    <n v="13793.1"/>
    <n v="690"/>
    <n v="13793.1"/>
    <n v="35"/>
    <n v="699.65"/>
    <n v="85"/>
    <n v="95"/>
    <n v="1"/>
    <n v="0.94927536231884058"/>
    <n v="0"/>
    <n v="0"/>
    <n v="0"/>
    <n v="0"/>
    <n v="10"/>
    <n v="10"/>
    <x v="1"/>
  </r>
  <r>
    <s v="99999083"/>
    <s v="Item 29"/>
    <s v="995500497367"/>
    <x v="30"/>
    <x v="1"/>
    <s v="CHINA"/>
    <d v="2020-03-01T00:00:00"/>
    <d v="2020-03-11T00:00:00"/>
    <n v="420"/>
    <n v="8395.7999999999993"/>
    <n v="420"/>
    <n v="8395.7999999999993"/>
    <n v="0"/>
    <n v="0"/>
    <n v="85"/>
    <n v="95"/>
    <n v="1"/>
    <n v="1"/>
    <n v="0"/>
    <n v="0"/>
    <n v="0"/>
    <n v="0"/>
    <n v="10"/>
    <n v="10"/>
    <x v="1"/>
  </r>
  <r>
    <s v="999990172"/>
    <s v="Item 74"/>
    <s v="995500497343"/>
    <x v="30"/>
    <x v="1"/>
    <s v="CHINA"/>
    <d v="2020-03-01T00:00:00"/>
    <d v="2020-03-11T00:00:00"/>
    <n v="630"/>
    <n v="12593.7"/>
    <n v="630"/>
    <n v="12593.7"/>
    <n v="0"/>
    <n v="0"/>
    <n v="85"/>
    <n v="95"/>
    <n v="1"/>
    <n v="1"/>
    <n v="0"/>
    <n v="0"/>
    <n v="0"/>
    <n v="0"/>
    <n v="10"/>
    <n v="10"/>
    <x v="1"/>
  </r>
  <r>
    <s v="9999901134"/>
    <s v="Item 753"/>
    <s v="995500511064"/>
    <x v="30"/>
    <x v="1"/>
    <s v="CHINA"/>
    <d v="2020-03-01T00:00:00"/>
    <d v="2020-03-11T00:00:00"/>
    <n v="200"/>
    <n v="3998"/>
    <n v="200"/>
    <n v="3998"/>
    <n v="0"/>
    <n v="0"/>
    <n v="85"/>
    <n v="95"/>
    <n v="1"/>
    <n v="1"/>
    <n v="0"/>
    <n v="0"/>
    <n v="0"/>
    <n v="0"/>
    <n v="10"/>
    <n v="10"/>
    <x v="1"/>
  </r>
  <r>
    <s v="9999901101"/>
    <s v="Item 1188"/>
    <s v="995500511998"/>
    <x v="31"/>
    <x v="1"/>
    <s v="CHINA"/>
    <d v="2020-03-15T00:00:00"/>
    <d v="2020-03-16T00:00:00"/>
    <n v="32"/>
    <n v="2879.68"/>
    <n v="32"/>
    <n v="2879.68"/>
    <n v="0"/>
    <n v="0"/>
    <n v="85"/>
    <n v="86"/>
    <n v="1"/>
    <n v="1"/>
    <n v="1"/>
    <n v="2879.68"/>
    <n v="1"/>
    <n v="2879.68"/>
    <n v="1"/>
    <n v="1"/>
    <x v="0"/>
  </r>
  <r>
    <s v="999990898"/>
    <s v="Item 1061"/>
    <s v="995500509266"/>
    <x v="31"/>
    <x v="1"/>
    <s v="CHINA"/>
    <d v="2020-03-15T00:00:00"/>
    <d v="2020-03-16T00:00:00"/>
    <n v="112"/>
    <n v="13438.88"/>
    <n v="112"/>
    <n v="13438.88"/>
    <n v="0"/>
    <n v="0"/>
    <n v="85"/>
    <n v="86"/>
    <n v="1"/>
    <n v="1"/>
    <n v="1"/>
    <n v="13438.88"/>
    <n v="1"/>
    <n v="13438.88"/>
    <n v="1"/>
    <n v="1"/>
    <x v="0"/>
  </r>
  <r>
    <s v="9999904"/>
    <s v="Item 10"/>
    <s v="995500497807"/>
    <x v="32"/>
    <x v="1"/>
    <s v="CHINA"/>
    <d v="2020-03-08T00:00:00"/>
    <d v="2020-03-17T00:00:00"/>
    <n v="690"/>
    <n v="20693.099999999999"/>
    <n v="690"/>
    <n v="20693.099999999999"/>
    <n v="0"/>
    <n v="0"/>
    <n v="85"/>
    <n v="94"/>
    <n v="1"/>
    <n v="1"/>
    <n v="0"/>
    <n v="0"/>
    <n v="0"/>
    <n v="0"/>
    <n v="9"/>
    <n v="9"/>
    <x v="1"/>
  </r>
  <r>
    <s v="99999046"/>
    <s v="Item 18"/>
    <s v="995500497322"/>
    <x v="32"/>
    <x v="1"/>
    <s v="CHINA"/>
    <d v="2020-03-08T00:00:00"/>
    <d v="2020-03-18T00:00:00"/>
    <n v="690"/>
    <n v="13793.1"/>
    <n v="545"/>
    <n v="10894.55"/>
    <n v="0"/>
    <n v="0"/>
    <n v="85"/>
    <n v="95"/>
    <n v="0.78985507246376807"/>
    <n v="1"/>
    <n v="0"/>
    <n v="0"/>
    <n v="0"/>
    <n v="0"/>
    <n v="10"/>
    <n v="10"/>
    <x v="1"/>
  </r>
  <r>
    <s v="99999094"/>
    <s v="Item 37"/>
    <s v="995500497436"/>
    <x v="32"/>
    <x v="1"/>
    <s v="CHINA"/>
    <d v="2020-03-08T00:00:00"/>
    <d v="2020-03-18T00:00:00"/>
    <n v="330"/>
    <n v="6596.7"/>
    <n v="330"/>
    <n v="6596.7"/>
    <n v="0"/>
    <n v="0"/>
    <n v="85"/>
    <n v="95"/>
    <n v="1"/>
    <n v="1"/>
    <n v="0"/>
    <n v="0"/>
    <n v="0"/>
    <n v="0"/>
    <n v="10"/>
    <n v="10"/>
    <x v="1"/>
  </r>
  <r>
    <s v="99999083"/>
    <s v="Item 29"/>
    <s v="995500497366"/>
    <x v="32"/>
    <x v="1"/>
    <s v="CHINA"/>
    <d v="2020-03-08T00:00:00"/>
    <d v="2020-03-18T00:00:00"/>
    <n v="210"/>
    <n v="4197.8999999999996"/>
    <n v="42"/>
    <n v="839.57999999999993"/>
    <n v="0"/>
    <n v="0"/>
    <n v="85"/>
    <n v="95"/>
    <n v="0.2"/>
    <n v="1"/>
    <n v="0"/>
    <n v="0"/>
    <n v="0"/>
    <n v="0"/>
    <n v="10"/>
    <n v="10"/>
    <x v="1"/>
  </r>
  <r>
    <s v="99999072"/>
    <s v="Item 28"/>
    <s v="995500497407"/>
    <x v="32"/>
    <x v="1"/>
    <s v="CHINA"/>
    <d v="2020-03-08T00:00:00"/>
    <d v="2020-03-18T00:00:00"/>
    <n v="330"/>
    <n v="6596.7"/>
    <n v="330"/>
    <n v="6596.7"/>
    <n v="56"/>
    <n v="1119.44"/>
    <n v="85"/>
    <n v="95"/>
    <n v="1"/>
    <n v="0.83030303030303032"/>
    <n v="0"/>
    <n v="0"/>
    <n v="0"/>
    <n v="0"/>
    <n v="10"/>
    <n v="10"/>
    <x v="1"/>
  </r>
  <r>
    <s v="999990172"/>
    <s v="Item 74"/>
    <s v="995500497345"/>
    <x v="32"/>
    <x v="1"/>
    <s v="CHINA"/>
    <d v="2020-03-08T00:00:00"/>
    <d v="2020-03-18T00:00:00"/>
    <n v="390"/>
    <n v="7796.1"/>
    <n v="390"/>
    <n v="7796.1"/>
    <n v="0"/>
    <n v="0"/>
    <n v="85"/>
    <n v="95"/>
    <n v="1"/>
    <n v="1"/>
    <n v="0"/>
    <n v="0"/>
    <n v="0"/>
    <n v="0"/>
    <n v="10"/>
    <n v="10"/>
    <x v="1"/>
  </r>
  <r>
    <s v="99999025"/>
    <s v="Item 70"/>
    <s v="995500497476"/>
    <x v="32"/>
    <x v="1"/>
    <s v="CHINA"/>
    <d v="2020-03-08T00:00:00"/>
    <d v="2020-03-18T00:00:00"/>
    <n v="320"/>
    <n v="6396.8"/>
    <n v="320"/>
    <n v="6396.8"/>
    <n v="0"/>
    <n v="0"/>
    <n v="85"/>
    <n v="95"/>
    <n v="1"/>
    <n v="1"/>
    <n v="0"/>
    <n v="0"/>
    <n v="0"/>
    <n v="0"/>
    <n v="10"/>
    <n v="10"/>
    <x v="1"/>
  </r>
  <r>
    <s v="9999902183"/>
    <s v="Item 2811"/>
    <s v="995500499712"/>
    <x v="33"/>
    <x v="1"/>
    <s v="CHINA"/>
    <d v="2020-03-29T00:00:00"/>
    <d v="2020-04-08T00:00:00"/>
    <n v="1650"/>
    <n v="41233.5"/>
    <n v="1650"/>
    <n v="41233.5"/>
    <n v="0"/>
    <n v="0"/>
    <n v="85"/>
    <n v="95"/>
    <n v="1"/>
    <n v="1"/>
    <n v="0"/>
    <n v="0"/>
    <n v="0"/>
    <n v="0"/>
    <n v="10"/>
    <n v="10"/>
    <x v="1"/>
  </r>
  <r>
    <s v="9999902184"/>
    <s v="Item 2812"/>
    <s v="995500499713"/>
    <x v="33"/>
    <x v="1"/>
    <s v="CHINA"/>
    <d v="2020-03-29T00:00:00"/>
    <d v="2020-04-08T00:00:00"/>
    <n v="1320"/>
    <n v="32986.800000000003"/>
    <n v="1320"/>
    <n v="32986.800000000003"/>
    <n v="0"/>
    <n v="0"/>
    <n v="85"/>
    <n v="95"/>
    <n v="1"/>
    <n v="1"/>
    <n v="0"/>
    <n v="0"/>
    <n v="0"/>
    <n v="0"/>
    <n v="10"/>
    <n v="10"/>
    <x v="1"/>
  </r>
  <r>
    <s v="999990831"/>
    <s v="Item 244"/>
    <s v="995500510143"/>
    <x v="0"/>
    <x v="2"/>
    <s v="FRANCE"/>
    <d v="2019-11-17T00:00:00"/>
    <d v="2019-11-17T00:00:00"/>
    <n v="300"/>
    <n v="4497"/>
    <n v="300"/>
    <n v="4497"/>
    <n v="0"/>
    <n v="0"/>
    <n v="25"/>
    <n v="25"/>
    <n v="1"/>
    <n v="1"/>
    <n v="1"/>
    <n v="4497"/>
    <n v="1"/>
    <n v="4497"/>
    <n v="0"/>
    <n v="0"/>
    <x v="0"/>
  </r>
  <r>
    <s v="9999901059"/>
    <s v="Item 476"/>
    <s v="995500510154"/>
    <x v="0"/>
    <x v="2"/>
    <s v="FRANCE"/>
    <d v="2019-11-17T00:00:00"/>
    <d v="2019-11-17T00:00:00"/>
    <n v="280"/>
    <n v="4197.2"/>
    <n v="280"/>
    <n v="4197.2"/>
    <n v="0"/>
    <n v="0"/>
    <n v="25"/>
    <n v="25"/>
    <n v="1"/>
    <n v="1"/>
    <n v="1"/>
    <n v="4197.2"/>
    <n v="1"/>
    <n v="4197.2"/>
    <n v="0"/>
    <n v="0"/>
    <x v="0"/>
  </r>
  <r>
    <s v="999990723"/>
    <s v="Item 507"/>
    <s v="995500506814"/>
    <x v="1"/>
    <x v="2"/>
    <s v="FRANCE"/>
    <d v="2019-11-24T00:00:00"/>
    <d v="2019-11-24T00:00:00"/>
    <n v="210"/>
    <n v="8397.9"/>
    <n v="210"/>
    <n v="8397.9"/>
    <n v="0"/>
    <n v="0"/>
    <n v="25"/>
    <n v="25"/>
    <n v="1"/>
    <n v="1"/>
    <n v="1"/>
    <n v="8397.9"/>
    <n v="1"/>
    <n v="8397.9"/>
    <n v="0"/>
    <n v="0"/>
    <x v="0"/>
  </r>
  <r>
    <s v="999990665"/>
    <s v="Item 179"/>
    <s v="995500510134"/>
    <x v="1"/>
    <x v="2"/>
    <s v="FRANCE"/>
    <d v="2019-11-24T00:00:00"/>
    <d v="2019-11-24T00:00:00"/>
    <n v="280"/>
    <n v="4197.2"/>
    <n v="280"/>
    <n v="4197.2"/>
    <n v="0"/>
    <n v="0"/>
    <n v="25"/>
    <n v="25"/>
    <n v="1"/>
    <n v="1"/>
    <n v="1"/>
    <n v="4197.2"/>
    <n v="1"/>
    <n v="4197.2"/>
    <n v="0"/>
    <n v="0"/>
    <x v="0"/>
  </r>
  <r>
    <s v="999990723"/>
    <s v="Item 507"/>
    <s v="995500506815"/>
    <x v="34"/>
    <x v="2"/>
    <s v="FRANCE"/>
    <d v="2019-12-01T00:00:00"/>
    <d v="2019-12-22T00:00:00"/>
    <n v="210"/>
    <n v="8397.9"/>
    <n v="210"/>
    <n v="8397.9"/>
    <n v="0"/>
    <n v="0"/>
    <n v="25"/>
    <n v="46"/>
    <n v="1"/>
    <n v="1"/>
    <n v="0"/>
    <n v="0"/>
    <n v="0"/>
    <n v="0"/>
    <n v="21"/>
    <n v="21"/>
    <x v="1"/>
  </r>
  <r>
    <s v="999990723"/>
    <s v="Item 507"/>
    <s v="995500512544"/>
    <x v="34"/>
    <x v="2"/>
    <s v="FRANCE"/>
    <d v="2019-12-01T00:00:00"/>
    <d v="2019-12-22T00:00:00"/>
    <n v="210"/>
    <n v="8397.9"/>
    <n v="210"/>
    <n v="8397.9"/>
    <n v="0"/>
    <n v="0"/>
    <n v="25"/>
    <n v="46"/>
    <n v="1"/>
    <n v="1"/>
    <n v="0"/>
    <n v="0"/>
    <n v="0"/>
    <n v="0"/>
    <n v="21"/>
    <n v="21"/>
    <x v="1"/>
  </r>
  <r>
    <s v="999990729"/>
    <s v="Item 607"/>
    <s v="995500512554"/>
    <x v="34"/>
    <x v="2"/>
    <s v="FRANCE"/>
    <d v="2019-12-01T00:00:00"/>
    <d v="2019-12-22T00:00:00"/>
    <n v="240"/>
    <n v="11997.6"/>
    <n v="240"/>
    <n v="11997.6"/>
    <n v="0"/>
    <n v="0"/>
    <n v="25"/>
    <n v="46"/>
    <n v="1"/>
    <n v="1"/>
    <n v="0"/>
    <n v="0"/>
    <n v="0"/>
    <n v="0"/>
    <n v="21"/>
    <n v="21"/>
    <x v="1"/>
  </r>
  <r>
    <s v="999990665"/>
    <s v="Item 179"/>
    <s v="995500510135"/>
    <x v="34"/>
    <x v="2"/>
    <s v="FRANCE"/>
    <d v="2019-12-01T00:00:00"/>
    <d v="2019-12-22T00:00:00"/>
    <n v="360"/>
    <n v="5396.4"/>
    <n v="360"/>
    <n v="5396.4"/>
    <n v="0"/>
    <n v="0"/>
    <n v="25"/>
    <n v="46"/>
    <n v="1"/>
    <n v="1"/>
    <n v="0"/>
    <n v="0"/>
    <n v="0"/>
    <n v="0"/>
    <n v="21"/>
    <n v="21"/>
    <x v="1"/>
  </r>
  <r>
    <s v="999990770"/>
    <s v="Item 211"/>
    <s v="995500510137"/>
    <x v="34"/>
    <x v="2"/>
    <s v="FRANCE"/>
    <d v="2019-12-01T00:00:00"/>
    <d v="2019-12-22T00:00:00"/>
    <n v="340"/>
    <n v="5096.6000000000004"/>
    <n v="340"/>
    <n v="5096.6000000000004"/>
    <n v="0"/>
    <n v="0"/>
    <n v="25"/>
    <n v="46"/>
    <n v="1"/>
    <n v="1"/>
    <n v="0"/>
    <n v="0"/>
    <n v="0"/>
    <n v="0"/>
    <n v="21"/>
    <n v="21"/>
    <x v="1"/>
  </r>
  <r>
    <s v="999990831"/>
    <s v="Item 244"/>
    <s v="995500510147"/>
    <x v="34"/>
    <x v="2"/>
    <s v="FRANCE"/>
    <d v="2019-12-01T00:00:00"/>
    <d v="2019-12-22T00:00:00"/>
    <n v="320"/>
    <n v="4796.8"/>
    <n v="320"/>
    <n v="4796.8"/>
    <n v="0"/>
    <n v="0"/>
    <n v="25"/>
    <n v="46"/>
    <n v="1"/>
    <n v="1"/>
    <n v="0"/>
    <n v="0"/>
    <n v="0"/>
    <n v="0"/>
    <n v="21"/>
    <n v="21"/>
    <x v="1"/>
  </r>
  <r>
    <s v="9999901059"/>
    <s v="Item 476"/>
    <s v="995500510161"/>
    <x v="34"/>
    <x v="2"/>
    <s v="FRANCE"/>
    <d v="2019-12-01T00:00:00"/>
    <d v="2019-12-22T00:00:00"/>
    <n v="220"/>
    <n v="3297.8"/>
    <n v="220"/>
    <n v="3297.8"/>
    <n v="0"/>
    <n v="0"/>
    <n v="25"/>
    <n v="46"/>
    <n v="1"/>
    <n v="1"/>
    <n v="0"/>
    <n v="0"/>
    <n v="0"/>
    <n v="0"/>
    <n v="21"/>
    <n v="21"/>
    <x v="1"/>
  </r>
  <r>
    <s v="999990852"/>
    <s v="Item 222"/>
    <s v="995500510194"/>
    <x v="34"/>
    <x v="2"/>
    <s v="FRANCE"/>
    <d v="2019-12-01T00:00:00"/>
    <d v="2019-12-22T00:00:00"/>
    <n v="200"/>
    <n v="2598"/>
    <n v="200"/>
    <n v="2598"/>
    <n v="0"/>
    <n v="0"/>
    <n v="25"/>
    <n v="46"/>
    <n v="1"/>
    <n v="1"/>
    <n v="0"/>
    <n v="0"/>
    <n v="0"/>
    <n v="0"/>
    <n v="21"/>
    <n v="21"/>
    <x v="1"/>
  </r>
  <r>
    <s v="999990723"/>
    <s v="Item 507"/>
    <s v="995500506816"/>
    <x v="35"/>
    <x v="2"/>
    <s v="FRANCE"/>
    <d v="2019-12-08T00:00:00"/>
    <d v="2019-12-08T00:00:00"/>
    <n v="210"/>
    <n v="8397.9"/>
    <n v="160"/>
    <n v="6398.4"/>
    <n v="0"/>
    <n v="0"/>
    <n v="25"/>
    <n v="25"/>
    <n v="0.76190476190476186"/>
    <n v="1"/>
    <n v="1"/>
    <n v="6398.4"/>
    <n v="0.76190476190476186"/>
    <n v="6398.4"/>
    <n v="0"/>
    <n v="0"/>
    <x v="0"/>
  </r>
  <r>
    <s v="999990729"/>
    <s v="Item 607"/>
    <s v="995500506823"/>
    <x v="35"/>
    <x v="2"/>
    <s v="FRANCE"/>
    <d v="2019-12-08T00:00:00"/>
    <d v="2019-12-08T00:00:00"/>
    <n v="210"/>
    <n v="10497.9"/>
    <n v="210"/>
    <n v="10497.9"/>
    <n v="50"/>
    <n v="2499.5"/>
    <n v="25"/>
    <n v="25"/>
    <n v="1"/>
    <n v="0.76190476190476186"/>
    <n v="1"/>
    <n v="10497.9"/>
    <n v="0.76190476190476186"/>
    <n v="7998.4"/>
    <n v="0"/>
    <n v="0"/>
    <x v="0"/>
  </r>
  <r>
    <s v="999990665"/>
    <s v="Item 179"/>
    <s v="995500510123"/>
    <x v="35"/>
    <x v="2"/>
    <s v="FRANCE"/>
    <d v="2019-12-08T00:00:00"/>
    <d v="2019-12-08T00:00:00"/>
    <n v="320"/>
    <n v="4796.8"/>
    <n v="320"/>
    <n v="4796.8"/>
    <n v="0"/>
    <n v="0"/>
    <n v="25"/>
    <n v="25"/>
    <n v="1"/>
    <n v="1"/>
    <n v="1"/>
    <n v="4796.8"/>
    <n v="1"/>
    <n v="4796.8"/>
    <n v="0"/>
    <n v="0"/>
    <x v="0"/>
  </r>
  <r>
    <s v="999990539"/>
    <s v="Item 128"/>
    <s v="995500510176"/>
    <x v="35"/>
    <x v="2"/>
    <s v="FRANCE"/>
    <d v="2019-12-08T00:00:00"/>
    <d v="2019-12-08T00:00:00"/>
    <n v="220"/>
    <n v="3297.8"/>
    <n v="220"/>
    <n v="3297.8"/>
    <n v="0"/>
    <n v="0"/>
    <n v="25"/>
    <n v="25"/>
    <n v="1"/>
    <n v="1"/>
    <n v="1"/>
    <n v="3297.8"/>
    <n v="1"/>
    <n v="3297.8"/>
    <n v="0"/>
    <n v="0"/>
    <x v="0"/>
  </r>
  <r>
    <s v="999990770"/>
    <s v="Item 211"/>
    <s v="995500510138"/>
    <x v="36"/>
    <x v="2"/>
    <s v="FRANCE"/>
    <d v="2019-12-15T00:00:00"/>
    <d v="2019-12-15T00:00:00"/>
    <n v="300"/>
    <n v="4497"/>
    <n v="300"/>
    <n v="4497"/>
    <n v="33"/>
    <n v="494.67"/>
    <n v="25"/>
    <n v="25"/>
    <n v="1"/>
    <n v="0.89"/>
    <n v="1"/>
    <n v="4497"/>
    <n v="0.89"/>
    <n v="4002.33"/>
    <n v="0"/>
    <n v="0"/>
    <x v="0"/>
  </r>
  <r>
    <s v="999990831"/>
    <s v="Item 244"/>
    <s v="995500510148"/>
    <x v="36"/>
    <x v="2"/>
    <s v="FRANCE"/>
    <d v="2019-12-15T00:00:00"/>
    <d v="2019-12-15T00:00:00"/>
    <n v="320"/>
    <n v="4796.8"/>
    <n v="35"/>
    <n v="524.65"/>
    <n v="0"/>
    <n v="0"/>
    <n v="25"/>
    <n v="25"/>
    <n v="0.10937499999999999"/>
    <n v="1"/>
    <n v="1"/>
    <n v="524.65"/>
    <n v="0.10937499999999999"/>
    <n v="524.65"/>
    <n v="0"/>
    <n v="0"/>
    <x v="0"/>
  </r>
  <r>
    <s v="9999901059"/>
    <s v="Item 476"/>
    <s v="995500510162"/>
    <x v="36"/>
    <x v="2"/>
    <s v="FRANCE"/>
    <d v="2019-12-15T00:00:00"/>
    <d v="2019-12-15T00:00:00"/>
    <n v="260"/>
    <n v="3897.4"/>
    <n v="260"/>
    <n v="3897.4"/>
    <n v="0"/>
    <n v="0"/>
    <n v="25"/>
    <n v="25"/>
    <n v="1"/>
    <n v="1"/>
    <n v="1"/>
    <n v="3897.4"/>
    <n v="1"/>
    <n v="3897.4"/>
    <n v="0"/>
    <n v="0"/>
    <x v="0"/>
  </r>
  <r>
    <s v="999990665"/>
    <s v="Item 179"/>
    <s v="995500510125"/>
    <x v="37"/>
    <x v="2"/>
    <s v="FRANCE"/>
    <d v="2019-12-22T00:00:00"/>
    <d v="2019-12-22T00:00:00"/>
    <n v="320"/>
    <n v="4796.8"/>
    <n v="320"/>
    <n v="4796.8"/>
    <n v="19"/>
    <n v="284.81"/>
    <n v="25"/>
    <n v="25"/>
    <n v="1"/>
    <n v="0.94062500000000004"/>
    <n v="1"/>
    <n v="4796.8"/>
    <n v="0.94062500000000004"/>
    <n v="4511.9900000000007"/>
    <n v="0"/>
    <n v="0"/>
    <x v="0"/>
  </r>
  <r>
    <s v="999990852"/>
    <s v="Item 222"/>
    <s v="995500510187"/>
    <x v="37"/>
    <x v="2"/>
    <s v="FRANCE"/>
    <d v="2019-12-22T00:00:00"/>
    <d v="2019-12-22T00:00:00"/>
    <n v="200"/>
    <n v="2598"/>
    <n v="200"/>
    <n v="2598"/>
    <n v="0"/>
    <n v="0"/>
    <n v="25"/>
    <n v="25"/>
    <n v="1"/>
    <n v="1"/>
    <n v="1"/>
    <n v="2598"/>
    <n v="1"/>
    <n v="2598"/>
    <n v="0"/>
    <n v="0"/>
    <x v="0"/>
  </r>
  <r>
    <s v="999990665"/>
    <s v="Item 179"/>
    <s v="995500510126"/>
    <x v="38"/>
    <x v="2"/>
    <s v="FRANCE"/>
    <d v="2019-12-29T00:00:00"/>
    <d v="2019-12-29T00:00:00"/>
    <n v="420"/>
    <n v="6295.8"/>
    <n v="420"/>
    <n v="6295.8"/>
    <n v="0"/>
    <n v="0"/>
    <n v="25"/>
    <n v="25"/>
    <n v="1"/>
    <n v="1"/>
    <n v="1"/>
    <n v="6295.8"/>
    <n v="1"/>
    <n v="6295.8"/>
    <n v="0"/>
    <n v="0"/>
    <x v="0"/>
  </r>
  <r>
    <s v="999990770"/>
    <s v="Item 211"/>
    <s v="995500510139"/>
    <x v="38"/>
    <x v="2"/>
    <s v="FRANCE"/>
    <d v="2019-12-29T00:00:00"/>
    <d v="2019-12-29T00:00:00"/>
    <n v="400"/>
    <n v="5996"/>
    <n v="400"/>
    <n v="5996"/>
    <n v="0"/>
    <n v="0"/>
    <n v="25"/>
    <n v="25"/>
    <n v="1"/>
    <n v="1"/>
    <n v="1"/>
    <n v="5996"/>
    <n v="1"/>
    <n v="5996"/>
    <n v="0"/>
    <n v="0"/>
    <x v="0"/>
  </r>
  <r>
    <s v="999990831"/>
    <s v="Item 244"/>
    <s v="995500510149"/>
    <x v="38"/>
    <x v="2"/>
    <s v="FRANCE"/>
    <d v="2019-12-29T00:00:00"/>
    <d v="2019-12-29T00:00:00"/>
    <n v="300"/>
    <n v="4497"/>
    <n v="300"/>
    <n v="4497"/>
    <n v="63"/>
    <n v="944.37"/>
    <n v="25"/>
    <n v="25"/>
    <n v="1"/>
    <n v="0.79"/>
    <n v="1"/>
    <n v="4497"/>
    <n v="0.79"/>
    <n v="3552.63"/>
    <n v="0"/>
    <n v="0"/>
    <x v="0"/>
  </r>
  <r>
    <s v="999990852"/>
    <s v="Item 222"/>
    <s v="995500510195"/>
    <x v="38"/>
    <x v="2"/>
    <s v="FRANCE"/>
    <d v="2019-12-29T00:00:00"/>
    <d v="2019-12-29T00:00:00"/>
    <n v="200"/>
    <n v="2598"/>
    <n v="200"/>
    <n v="2598"/>
    <n v="0"/>
    <n v="0"/>
    <n v="25"/>
    <n v="25"/>
    <n v="1"/>
    <n v="1"/>
    <n v="1"/>
    <n v="2598"/>
    <n v="1"/>
    <n v="2598"/>
    <n v="0"/>
    <n v="0"/>
    <x v="0"/>
  </r>
  <r>
    <s v="999990539"/>
    <s v="Item 128"/>
    <s v="995500510177"/>
    <x v="39"/>
    <x v="2"/>
    <s v="FRANCE"/>
    <d v="2020-01-05T00:00:00"/>
    <d v="2020-01-05T00:00:00"/>
    <n v="260"/>
    <n v="3897.4"/>
    <n v="260"/>
    <n v="3897.4"/>
    <n v="0"/>
    <n v="0"/>
    <n v="25"/>
    <n v="25"/>
    <n v="1"/>
    <n v="1"/>
    <n v="1"/>
    <n v="3897.4"/>
    <n v="1"/>
    <n v="3897.4"/>
    <n v="0"/>
    <n v="0"/>
    <x v="0"/>
  </r>
  <r>
    <s v="999990723"/>
    <s v="Item 507"/>
    <s v="995500506817"/>
    <x v="40"/>
    <x v="2"/>
    <s v="FRANCE"/>
    <d v="2020-01-12T00:00:00"/>
    <d v="2020-01-12T00:00:00"/>
    <n v="210"/>
    <n v="8397.9"/>
    <n v="210"/>
    <n v="8397.9"/>
    <n v="0"/>
    <n v="0"/>
    <n v="25"/>
    <n v="25"/>
    <n v="1"/>
    <n v="1"/>
    <n v="1"/>
    <n v="8397.9"/>
    <n v="1"/>
    <n v="8397.9"/>
    <n v="0"/>
    <n v="0"/>
    <x v="0"/>
  </r>
  <r>
    <s v="999990665"/>
    <s v="Item 179"/>
    <s v="995500510128"/>
    <x v="40"/>
    <x v="2"/>
    <s v="FRANCE"/>
    <d v="2020-01-12T00:00:00"/>
    <d v="2020-01-12T00:00:00"/>
    <n v="320"/>
    <n v="4796.8"/>
    <n v="320"/>
    <n v="4796.8"/>
    <n v="0"/>
    <n v="0"/>
    <n v="25"/>
    <n v="25"/>
    <n v="1"/>
    <n v="1"/>
    <n v="1"/>
    <n v="4796.8"/>
    <n v="1"/>
    <n v="4796.8"/>
    <n v="0"/>
    <n v="0"/>
    <x v="0"/>
  </r>
  <r>
    <s v="999990770"/>
    <s v="Item 211"/>
    <s v="995500510140"/>
    <x v="40"/>
    <x v="2"/>
    <s v="FRANCE"/>
    <d v="2020-01-12T00:00:00"/>
    <d v="2020-01-12T00:00:00"/>
    <n v="320"/>
    <n v="4796.8"/>
    <n v="125"/>
    <n v="1873.75"/>
    <n v="48"/>
    <n v="719.5200000000001"/>
    <n v="25"/>
    <n v="25"/>
    <n v="0.390625"/>
    <n v="0.61599999999999988"/>
    <n v="1"/>
    <n v="1873.75"/>
    <n v="0.24062499999999995"/>
    <n v="1154.2299999999998"/>
    <n v="0"/>
    <n v="0"/>
    <x v="0"/>
  </r>
  <r>
    <s v="999990831"/>
    <s v="Item 244"/>
    <s v="995500510150"/>
    <x v="40"/>
    <x v="2"/>
    <s v="FRANCE"/>
    <d v="2020-01-12T00:00:00"/>
    <d v="2020-01-12T00:00:00"/>
    <n v="300"/>
    <n v="4497"/>
    <n v="300"/>
    <n v="4497"/>
    <n v="0"/>
    <n v="0"/>
    <n v="25"/>
    <n v="25"/>
    <n v="1"/>
    <n v="1"/>
    <n v="1"/>
    <n v="4497"/>
    <n v="1"/>
    <n v="4497"/>
    <n v="0"/>
    <n v="0"/>
    <x v="0"/>
  </r>
  <r>
    <s v="9999901059"/>
    <s v="Item 476"/>
    <s v="995500510163"/>
    <x v="40"/>
    <x v="2"/>
    <s v="FRANCE"/>
    <d v="2020-01-12T00:00:00"/>
    <d v="2020-01-12T00:00:00"/>
    <n v="220"/>
    <n v="3297.8"/>
    <n v="220"/>
    <n v="3297.8"/>
    <n v="0"/>
    <n v="0"/>
    <n v="25"/>
    <n v="25"/>
    <n v="1"/>
    <n v="1"/>
    <n v="1"/>
    <n v="3297.8"/>
    <n v="1"/>
    <n v="3297.8"/>
    <n v="0"/>
    <n v="0"/>
    <x v="0"/>
  </r>
  <r>
    <s v="999990852"/>
    <s v="Item 222"/>
    <s v="995500510196"/>
    <x v="40"/>
    <x v="2"/>
    <s v="FRANCE"/>
    <d v="2020-01-12T00:00:00"/>
    <d v="2020-01-12T00:00:00"/>
    <n v="200"/>
    <n v="2598"/>
    <n v="200"/>
    <n v="2598"/>
    <n v="0"/>
    <n v="0"/>
    <n v="25"/>
    <n v="25"/>
    <n v="1"/>
    <n v="1"/>
    <n v="1"/>
    <n v="2598"/>
    <n v="1"/>
    <n v="2598"/>
    <n v="0"/>
    <n v="0"/>
    <x v="0"/>
  </r>
  <r>
    <s v="999990723"/>
    <s v="Item 507"/>
    <s v="995500506818"/>
    <x v="41"/>
    <x v="2"/>
    <s v="FRANCE"/>
    <d v="2020-01-19T00:00:00"/>
    <d v="2020-01-19T00:00:00"/>
    <n v="210"/>
    <n v="8397.9"/>
    <n v="210"/>
    <n v="8397.9"/>
    <n v="0"/>
    <n v="0"/>
    <n v="25"/>
    <n v="25"/>
    <n v="1"/>
    <n v="1"/>
    <n v="1"/>
    <n v="8397.9"/>
    <n v="1"/>
    <n v="8397.9"/>
    <n v="0"/>
    <n v="0"/>
    <x v="0"/>
  </r>
  <r>
    <s v="999990665"/>
    <s v="Item 179"/>
    <s v="995500510133"/>
    <x v="41"/>
    <x v="2"/>
    <s v="FRANCE"/>
    <d v="2020-01-19T00:00:00"/>
    <d v="2020-01-19T00:00:00"/>
    <n v="400"/>
    <n v="5996"/>
    <n v="400"/>
    <n v="5996"/>
    <n v="0"/>
    <n v="0"/>
    <n v="25"/>
    <n v="25"/>
    <n v="1"/>
    <n v="1"/>
    <n v="1"/>
    <n v="5996"/>
    <n v="1"/>
    <n v="5996"/>
    <n v="0"/>
    <n v="0"/>
    <x v="0"/>
  </r>
  <r>
    <s v="999990539"/>
    <s v="Item 128"/>
    <s v="995500510178"/>
    <x v="41"/>
    <x v="2"/>
    <s v="FRANCE"/>
    <d v="2020-01-19T00:00:00"/>
    <d v="2020-01-19T00:00:00"/>
    <n v="180"/>
    <n v="2698.2"/>
    <n v="180"/>
    <n v="2698.2"/>
    <n v="0"/>
    <n v="0"/>
    <n v="25"/>
    <n v="25"/>
    <n v="1"/>
    <n v="1"/>
    <n v="1"/>
    <n v="2698.2"/>
    <n v="1"/>
    <n v="2698.2"/>
    <n v="0"/>
    <n v="0"/>
    <x v="0"/>
  </r>
  <r>
    <s v="999990723"/>
    <s v="Item 507"/>
    <s v="995500506820"/>
    <x v="42"/>
    <x v="2"/>
    <s v="FRANCE"/>
    <d v="2020-01-26T00:00:00"/>
    <d v="2020-01-26T00:00:00"/>
    <n v="210"/>
    <n v="8397.9"/>
    <n v="210"/>
    <n v="8397.9"/>
    <n v="0"/>
    <n v="0"/>
    <n v="25"/>
    <n v="25"/>
    <n v="1"/>
    <n v="1"/>
    <n v="1"/>
    <n v="8397.9"/>
    <n v="1"/>
    <n v="8397.9"/>
    <n v="0"/>
    <n v="0"/>
    <x v="0"/>
  </r>
  <r>
    <s v="999990665"/>
    <s v="Item 179"/>
    <s v="995500510130"/>
    <x v="42"/>
    <x v="2"/>
    <s v="FRANCE"/>
    <d v="2020-01-26T00:00:00"/>
    <d v="2020-01-26T00:00:00"/>
    <n v="580"/>
    <n v="8694.2000000000007"/>
    <n v="580"/>
    <n v="8694.2000000000007"/>
    <n v="70"/>
    <n v="1049.3"/>
    <n v="25"/>
    <n v="25"/>
    <n v="1"/>
    <n v="0.87931034482758619"/>
    <n v="1"/>
    <n v="8694.2000000000007"/>
    <n v="0.87931034482758619"/>
    <n v="7644.9000000000005"/>
    <n v="0"/>
    <n v="0"/>
    <x v="0"/>
  </r>
  <r>
    <s v="999990770"/>
    <s v="Item 211"/>
    <s v="995500510141"/>
    <x v="42"/>
    <x v="2"/>
    <s v="FRANCE"/>
    <d v="2020-01-26T00:00:00"/>
    <d v="2020-01-26T00:00:00"/>
    <n v="300"/>
    <n v="4497"/>
    <n v="288"/>
    <n v="4317.12"/>
    <n v="3"/>
    <n v="44.97"/>
    <n v="25"/>
    <n v="25"/>
    <n v="0.96"/>
    <n v="0.98958333333333337"/>
    <n v="1"/>
    <n v="4317.12"/>
    <n v="0.95"/>
    <n v="4272.1499999999996"/>
    <n v="0"/>
    <n v="0"/>
    <x v="0"/>
  </r>
  <r>
    <s v="999990831"/>
    <s v="Item 244"/>
    <s v="995500510153"/>
    <x v="42"/>
    <x v="2"/>
    <s v="FRANCE"/>
    <d v="2020-01-26T00:00:00"/>
    <d v="2020-01-26T00:00:00"/>
    <n v="200"/>
    <n v="2998"/>
    <n v="200"/>
    <n v="2998"/>
    <n v="0"/>
    <n v="0"/>
    <n v="25"/>
    <n v="25"/>
    <n v="1"/>
    <n v="1"/>
    <n v="1"/>
    <n v="2998"/>
    <n v="1"/>
    <n v="2998"/>
    <n v="0"/>
    <n v="0"/>
    <x v="0"/>
  </r>
  <r>
    <s v="9999901059"/>
    <s v="Item 476"/>
    <s v="995500510164"/>
    <x v="42"/>
    <x v="2"/>
    <s v="FRANCE"/>
    <d v="2020-01-26T00:00:00"/>
    <d v="2020-01-26T00:00:00"/>
    <n v="260"/>
    <n v="3897.4"/>
    <n v="260"/>
    <n v="3897.4"/>
    <n v="0"/>
    <n v="0"/>
    <n v="25"/>
    <n v="25"/>
    <n v="1"/>
    <n v="1"/>
    <n v="1"/>
    <n v="3897.4"/>
    <n v="1"/>
    <n v="3897.4"/>
    <n v="0"/>
    <n v="0"/>
    <x v="0"/>
  </r>
  <r>
    <s v="999990539"/>
    <s v="Item 128"/>
    <s v="995500510179"/>
    <x v="42"/>
    <x v="2"/>
    <s v="FRANCE"/>
    <d v="2020-01-26T00:00:00"/>
    <d v="2020-01-26T00:00:00"/>
    <n v="220"/>
    <n v="3297.8"/>
    <n v="222"/>
    <n v="3327.78"/>
    <n v="0"/>
    <n v="0"/>
    <n v="25"/>
    <n v="25"/>
    <n v="1"/>
    <n v="1"/>
    <n v="1"/>
    <n v="3327.78"/>
    <n v="1"/>
    <n v="3297.8"/>
    <n v="0"/>
    <n v="0"/>
    <x v="0"/>
  </r>
  <r>
    <s v="999990889"/>
    <s v="Item 811"/>
    <s v="995500506822"/>
    <x v="43"/>
    <x v="2"/>
    <s v="FRANCE"/>
    <d v="2020-02-02T00:00:00"/>
    <d v="2020-02-02T00:00:00"/>
    <n v="150"/>
    <n v="8998.5"/>
    <n v="150"/>
    <n v="8998.5"/>
    <n v="27"/>
    <n v="1619.73"/>
    <n v="25"/>
    <n v="25"/>
    <n v="1"/>
    <n v="0.82000000000000006"/>
    <n v="1"/>
    <n v="8998.5"/>
    <n v="0.82000000000000006"/>
    <n v="7378.77"/>
    <n v="0"/>
    <n v="0"/>
    <x v="0"/>
  </r>
  <r>
    <s v="999990539"/>
    <s v="Item 128"/>
    <s v="995500510180"/>
    <x v="43"/>
    <x v="2"/>
    <s v="FRANCE"/>
    <d v="2020-02-02T00:00:00"/>
    <d v="2020-02-02T00:00:00"/>
    <n v="220"/>
    <n v="3297.8"/>
    <n v="220"/>
    <n v="3297.8"/>
    <n v="0"/>
    <n v="0"/>
    <n v="25"/>
    <n v="25"/>
    <n v="1"/>
    <n v="1"/>
    <n v="1"/>
    <n v="3297.8"/>
    <n v="1"/>
    <n v="3297.8"/>
    <n v="0"/>
    <n v="0"/>
    <x v="0"/>
  </r>
  <r>
    <s v="999990852"/>
    <s v="Item 222"/>
    <s v="995500510197"/>
    <x v="43"/>
    <x v="2"/>
    <s v="FRANCE"/>
    <d v="2020-02-02T00:00:00"/>
    <d v="2020-02-02T00:00:00"/>
    <n v="200"/>
    <n v="2598"/>
    <n v="200"/>
    <n v="2598"/>
    <n v="4"/>
    <n v="51.96"/>
    <n v="25"/>
    <n v="25"/>
    <n v="1"/>
    <n v="0.98"/>
    <n v="1"/>
    <n v="2598"/>
    <n v="0.98"/>
    <n v="2546.04"/>
    <n v="0"/>
    <n v="0"/>
    <x v="0"/>
  </r>
  <r>
    <s v="999990723"/>
    <s v="Item 507"/>
    <s v="995500506819"/>
    <x v="44"/>
    <x v="2"/>
    <s v="FRANCE"/>
    <d v="2020-02-09T00:00:00"/>
    <d v="2020-02-09T00:00:00"/>
    <n v="210"/>
    <n v="8397.9"/>
    <n v="120"/>
    <n v="4798.8"/>
    <n v="27"/>
    <n v="1079.73"/>
    <n v="25"/>
    <n v="25"/>
    <n v="0.57142857142857151"/>
    <n v="0.77500000000000002"/>
    <n v="1"/>
    <n v="4798.8"/>
    <n v="0.44285714285714295"/>
    <n v="3719.0700000000006"/>
    <n v="0"/>
    <n v="0"/>
    <x v="0"/>
  </r>
  <r>
    <s v="999990729"/>
    <s v="Item 607"/>
    <s v="995500506824"/>
    <x v="44"/>
    <x v="2"/>
    <s v="FRANCE"/>
    <d v="2020-02-09T00:00:00"/>
    <d v="2020-02-09T00:00:00"/>
    <n v="210"/>
    <n v="10497.9"/>
    <n v="210"/>
    <n v="10497.9"/>
    <n v="0"/>
    <n v="0"/>
    <n v="25"/>
    <n v="25"/>
    <n v="1"/>
    <n v="1"/>
    <n v="1"/>
    <n v="10497.9"/>
    <n v="1"/>
    <n v="10497.9"/>
    <n v="0"/>
    <n v="0"/>
    <x v="0"/>
  </r>
  <r>
    <s v="999990665"/>
    <s v="Item 179"/>
    <s v="995500510132"/>
    <x v="44"/>
    <x v="2"/>
    <s v="FRANCE"/>
    <d v="2020-02-09T00:00:00"/>
    <d v="2020-02-09T00:00:00"/>
    <n v="320"/>
    <n v="4796.8"/>
    <n v="320"/>
    <n v="4796.8"/>
    <n v="0"/>
    <n v="0"/>
    <n v="25"/>
    <n v="25"/>
    <n v="1"/>
    <n v="1"/>
    <n v="1"/>
    <n v="4796.8"/>
    <n v="1"/>
    <n v="4796.8"/>
    <n v="0"/>
    <n v="0"/>
    <x v="0"/>
  </r>
  <r>
    <s v="999990770"/>
    <s v="Item 211"/>
    <s v="995500510142"/>
    <x v="44"/>
    <x v="2"/>
    <s v="FRANCE"/>
    <d v="2020-02-09T00:00:00"/>
    <d v="2020-02-09T00:00:00"/>
    <n v="420"/>
    <n v="6295.8"/>
    <n v="420"/>
    <n v="6295.8"/>
    <n v="0"/>
    <n v="0"/>
    <n v="25"/>
    <n v="25"/>
    <n v="1"/>
    <n v="1"/>
    <n v="1"/>
    <n v="6295.8"/>
    <n v="1"/>
    <n v="6295.8"/>
    <n v="0"/>
    <n v="0"/>
    <x v="0"/>
  </r>
  <r>
    <s v="999990831"/>
    <s v="Item 244"/>
    <s v="995500510152"/>
    <x v="44"/>
    <x v="2"/>
    <s v="FRANCE"/>
    <d v="2020-02-09T00:00:00"/>
    <d v="2020-02-09T00:00:00"/>
    <n v="320"/>
    <n v="4796.8"/>
    <n v="320"/>
    <n v="4796.8"/>
    <n v="0"/>
    <n v="0"/>
    <n v="25"/>
    <n v="25"/>
    <n v="1"/>
    <n v="1"/>
    <n v="1"/>
    <n v="4796.8"/>
    <n v="1"/>
    <n v="4796.8"/>
    <n v="0"/>
    <n v="0"/>
    <x v="0"/>
  </r>
  <r>
    <s v="99999069"/>
    <s v="Item 81"/>
    <s v="995500486937"/>
    <x v="45"/>
    <x v="3"/>
    <s v="GERMANY"/>
    <d v="2019-11-10T00:00:00"/>
    <d v="2019-11-05T00:00:00"/>
    <n v="630"/>
    <n v="31493.7"/>
    <n v="630"/>
    <n v="31493.7"/>
    <n v="0"/>
    <n v="0"/>
    <n v="12"/>
    <n v="7"/>
    <n v="1"/>
    <n v="1"/>
    <n v="1"/>
    <n v="31493.7"/>
    <n v="1"/>
    <n v="31493.7"/>
    <n v="-5"/>
    <n v="5"/>
    <x v="0"/>
  </r>
  <r>
    <s v="99999069"/>
    <s v="Item 81"/>
    <s v="995500495116"/>
    <x v="46"/>
    <x v="3"/>
    <s v="GERMANY"/>
    <d v="2019-11-24T00:00:00"/>
    <d v="2019-11-24T00:00:00"/>
    <n v="1110"/>
    <n v="55488.9"/>
    <n v="888"/>
    <n v="44391.12"/>
    <n v="0"/>
    <n v="0"/>
    <n v="12"/>
    <n v="12"/>
    <n v="0.8"/>
    <n v="1"/>
    <n v="1"/>
    <n v="44391.12"/>
    <n v="0.8"/>
    <n v="44391.12"/>
    <n v="0"/>
    <n v="0"/>
    <x v="0"/>
  </r>
  <r>
    <s v="99999069"/>
    <s v="Item 81"/>
    <s v="995500495864"/>
    <x v="47"/>
    <x v="3"/>
    <s v="GERMANY"/>
    <d v="2019-12-01T00:00:00"/>
    <d v="2019-12-01T00:00:00"/>
    <n v="450"/>
    <n v="22495.5"/>
    <n v="450"/>
    <n v="22495.5"/>
    <n v="0"/>
    <n v="0"/>
    <n v="12"/>
    <n v="12"/>
    <n v="1"/>
    <n v="1"/>
    <n v="1"/>
    <n v="22495.5"/>
    <n v="1"/>
    <n v="22495.5"/>
    <n v="0"/>
    <n v="0"/>
    <x v="0"/>
  </r>
  <r>
    <s v="99999069"/>
    <s v="Item 81"/>
    <s v="995500495860"/>
    <x v="48"/>
    <x v="3"/>
    <s v="GERMANY"/>
    <d v="2019-12-08T00:00:00"/>
    <d v="2019-12-08T00:00:00"/>
    <n v="450"/>
    <n v="22495.5"/>
    <n v="131"/>
    <n v="6548.69"/>
    <n v="0"/>
    <n v="0"/>
    <n v="12"/>
    <n v="12"/>
    <n v="0.2911111111111111"/>
    <n v="1"/>
    <n v="1"/>
    <n v="6548.69"/>
    <n v="0.2911111111111111"/>
    <n v="6548.69"/>
    <n v="0"/>
    <n v="0"/>
    <x v="0"/>
  </r>
  <r>
    <s v="99999069"/>
    <s v="Item 81"/>
    <s v="995500495861"/>
    <x v="49"/>
    <x v="3"/>
    <s v="GERMANY"/>
    <d v="2019-12-15T00:00:00"/>
    <d v="2019-12-15T00:00:00"/>
    <n v="420"/>
    <n v="20995.8"/>
    <n v="420"/>
    <n v="20995.8"/>
    <n v="0"/>
    <n v="0"/>
    <n v="12"/>
    <n v="12"/>
    <n v="1"/>
    <n v="1"/>
    <n v="1"/>
    <n v="20995.8"/>
    <n v="1"/>
    <n v="20995.8"/>
    <n v="0"/>
    <n v="0"/>
    <x v="0"/>
  </r>
  <r>
    <s v="99999069"/>
    <s v="Item 81"/>
    <s v="995500497480"/>
    <x v="49"/>
    <x v="3"/>
    <s v="GERMANY"/>
    <d v="2019-12-15T00:00:00"/>
    <d v="2019-12-15T00:00:00"/>
    <n v="1110"/>
    <n v="55488.9"/>
    <n v="1110"/>
    <n v="55488.9"/>
    <n v="0"/>
    <n v="0"/>
    <n v="12"/>
    <n v="12"/>
    <n v="1"/>
    <n v="1"/>
    <n v="1"/>
    <n v="55488.9"/>
    <n v="1"/>
    <n v="55488.9"/>
    <n v="0"/>
    <n v="0"/>
    <x v="0"/>
  </r>
  <r>
    <s v="99999069"/>
    <s v="Item 81"/>
    <s v="995500512248"/>
    <x v="50"/>
    <x v="3"/>
    <s v="GERMANY"/>
    <d v="2020-01-19T00:00:00"/>
    <d v="2020-01-19T00:00:00"/>
    <n v="1560"/>
    <n v="77984.399999999994"/>
    <n v="1030"/>
    <n v="51489.7"/>
    <n v="62"/>
    <n v="3099.3799999999997"/>
    <n v="12"/>
    <n v="12"/>
    <n v="0.66025641025641024"/>
    <n v="0.9398058252427185"/>
    <n v="1"/>
    <n v="51489.7"/>
    <n v="0.62051282051282053"/>
    <n v="48390.32"/>
    <n v="0"/>
    <n v="0"/>
    <x v="0"/>
  </r>
  <r>
    <s v="99999069"/>
    <s v="Item 81"/>
    <s v="995500510382"/>
    <x v="50"/>
    <x v="3"/>
    <s v="GERMANY"/>
    <d v="2020-01-19T00:00:00"/>
    <d v="2020-01-19T00:00:00"/>
    <n v="930"/>
    <n v="46490.7"/>
    <n v="930"/>
    <n v="46490.7"/>
    <n v="0"/>
    <n v="0"/>
    <n v="12"/>
    <n v="12"/>
    <n v="1"/>
    <n v="1"/>
    <n v="1"/>
    <n v="46490.7"/>
    <n v="1"/>
    <n v="46490.7"/>
    <n v="0"/>
    <n v="0"/>
    <x v="0"/>
  </r>
  <r>
    <s v="99999069"/>
    <s v="Item 81"/>
    <s v="995500511620"/>
    <x v="51"/>
    <x v="3"/>
    <s v="GERMANY"/>
    <d v="2020-01-26T00:00:00"/>
    <d v="2020-01-26T00:00:00"/>
    <n v="360"/>
    <n v="17996.400000000001"/>
    <n v="299"/>
    <n v="14947.010000000002"/>
    <n v="0"/>
    <n v="0"/>
    <n v="12"/>
    <n v="12"/>
    <n v="0.8305555555555556"/>
    <n v="1"/>
    <n v="1"/>
    <n v="14947.010000000002"/>
    <n v="0.8305555555555556"/>
    <n v="14947.010000000002"/>
    <n v="0"/>
    <n v="0"/>
    <x v="0"/>
  </r>
  <r>
    <s v="99999069"/>
    <s v="Item 81"/>
    <s v="995500512249"/>
    <x v="52"/>
    <x v="3"/>
    <s v="GERMANY"/>
    <d v="2020-02-02T00:00:00"/>
    <d v="2020-02-02T00:00:00"/>
    <n v="360"/>
    <n v="17996.400000000001"/>
    <n v="360"/>
    <n v="17996.400000000001"/>
    <n v="0"/>
    <n v="0"/>
    <n v="12"/>
    <n v="12"/>
    <n v="1"/>
    <n v="1"/>
    <n v="1"/>
    <n v="17996.400000000001"/>
    <n v="1"/>
    <n v="17996.400000000001"/>
    <n v="0"/>
    <n v="0"/>
    <x v="0"/>
  </r>
  <r>
    <s v="99999069"/>
    <s v="Item 81"/>
    <s v="995500512250"/>
    <x v="53"/>
    <x v="3"/>
    <s v="GERMANY"/>
    <d v="2020-02-09T00:00:00"/>
    <d v="2020-02-09T00:00:00"/>
    <n v="390"/>
    <n v="19496.099999999999"/>
    <n v="390"/>
    <n v="19496.099999999999"/>
    <n v="0"/>
    <n v="0"/>
    <n v="12"/>
    <n v="12"/>
    <n v="1"/>
    <n v="1"/>
    <n v="1"/>
    <n v="19496.099999999999"/>
    <n v="1"/>
    <n v="19496.099999999999"/>
    <n v="0"/>
    <n v="0"/>
    <x v="0"/>
  </r>
  <r>
    <s v="99999069"/>
    <s v="Item 81"/>
    <s v="995500512251"/>
    <x v="54"/>
    <x v="3"/>
    <s v="GERMANY"/>
    <d v="2020-02-16T00:00:00"/>
    <d v="2020-02-16T00:00:00"/>
    <n v="330"/>
    <n v="16496.7"/>
    <n v="294"/>
    <n v="14697.06"/>
    <n v="17"/>
    <n v="849.83"/>
    <n v="12"/>
    <n v="12"/>
    <n v="0.89090909090909087"/>
    <n v="0.94217687074829937"/>
    <n v="1"/>
    <n v="14697.06"/>
    <n v="0.83939393939393936"/>
    <n v="13847.23"/>
    <n v="0"/>
    <n v="0"/>
    <x v="0"/>
  </r>
  <r>
    <s v="999990141"/>
    <s v="Item 259"/>
    <s v="995500513259"/>
    <x v="55"/>
    <x v="4"/>
    <s v="SPAIN"/>
    <d v="2019-11-25T00:00:00"/>
    <d v="2019-11-25T00:00:00"/>
    <n v="120"/>
    <n v="10798.8"/>
    <n v="120"/>
    <n v="10798.8"/>
    <n v="0"/>
    <n v="0"/>
    <n v="10"/>
    <n v="10"/>
    <n v="1"/>
    <n v="1"/>
    <n v="1"/>
    <n v="10798.8"/>
    <n v="1"/>
    <n v="10798.8"/>
    <n v="0"/>
    <n v="0"/>
    <x v="0"/>
  </r>
  <r>
    <s v="999990177"/>
    <s v="Item 816"/>
    <s v="995500513259"/>
    <x v="55"/>
    <x v="4"/>
    <s v="SPAIN"/>
    <d v="2019-11-25T00:00:00"/>
    <d v="2019-11-25T00:00:00"/>
    <n v="24"/>
    <n v="8399.76"/>
    <n v="24"/>
    <n v="8399.76"/>
    <n v="3"/>
    <n v="1049.97"/>
    <n v="10"/>
    <n v="10"/>
    <n v="1"/>
    <n v="0.875"/>
    <n v="1"/>
    <n v="8399.76"/>
    <n v="0.875"/>
    <n v="7349.79"/>
    <n v="0"/>
    <n v="0"/>
    <x v="0"/>
  </r>
  <r>
    <s v="999990757"/>
    <s v="Item 702"/>
    <s v="995500473824"/>
    <x v="56"/>
    <x v="5"/>
    <s v="TAIWAN"/>
    <d v="2019-11-02T00:00:00"/>
    <d v="2019-10-24T00:00:00"/>
    <n v="120"/>
    <n v="7198.8"/>
    <n v="120"/>
    <n v="7198.8"/>
    <n v="100"/>
    <n v="5999"/>
    <n v="95"/>
    <n v="86"/>
    <n v="1"/>
    <n v="0.16666666666666674"/>
    <n v="0"/>
    <n v="0"/>
    <n v="0"/>
    <n v="0"/>
    <n v="-9"/>
    <n v="9"/>
    <x v="2"/>
  </r>
  <r>
    <s v="999990498"/>
    <s v="Item 249"/>
    <s v="995500471547"/>
    <x v="57"/>
    <x v="5"/>
    <s v="TAIWAN"/>
    <d v="2019-11-03T00:00:00"/>
    <d v="2019-10-24T00:00:00"/>
    <n v="144"/>
    <n v="4318.5600000000004"/>
    <n v="144"/>
    <n v="4318.5600000000004"/>
    <n v="0"/>
    <n v="0"/>
    <n v="95"/>
    <n v="85"/>
    <n v="1"/>
    <n v="1"/>
    <n v="0"/>
    <n v="0"/>
    <n v="0"/>
    <n v="0"/>
    <n v="-10"/>
    <n v="10"/>
    <x v="2"/>
  </r>
  <r>
    <s v="9999902333"/>
    <s v="Item 2961"/>
    <s v="995500479302"/>
    <x v="58"/>
    <x v="5"/>
    <s v="TAIWAN"/>
    <d v="2019-11-09T00:00:00"/>
    <d v="2019-10-24T00:00:00"/>
    <n v="504"/>
    <n v="0"/>
    <n v="504"/>
    <n v="0"/>
    <n v="230"/>
    <n v="0"/>
    <n v="95"/>
    <n v="79"/>
    <n v="0"/>
    <s v="-"/>
    <n v="0"/>
    <n v="0"/>
    <n v="0"/>
    <n v="0"/>
    <n v="-16"/>
    <n v="16"/>
    <x v="2"/>
  </r>
  <r>
    <s v="9999901036"/>
    <s v="Item 1353"/>
    <s v="995500462272"/>
    <x v="59"/>
    <x v="5"/>
    <s v="TAIWAN"/>
    <d v="2019-09-29T00:00:00"/>
    <d v="2019-10-24T00:00:00"/>
    <n v="162"/>
    <n v="45358.38"/>
    <n v="162"/>
    <n v="45358.38"/>
    <n v="0"/>
    <n v="0"/>
    <n v="95"/>
    <n v="120"/>
    <n v="1"/>
    <n v="1"/>
    <n v="0"/>
    <n v="0"/>
    <n v="0"/>
    <n v="0"/>
    <n v="25"/>
    <n v="25"/>
    <x v="1"/>
  </r>
  <r>
    <s v="999990673"/>
    <s v="Item 1278"/>
    <s v="995500470312"/>
    <x v="57"/>
    <x v="5"/>
    <s v="TAIWAN"/>
    <d v="2019-11-03T00:00:00"/>
    <d v="2019-11-02T00:00:00"/>
    <n v="32"/>
    <n v="14719.68"/>
    <n v="32"/>
    <n v="14719.68"/>
    <n v="0"/>
    <n v="0"/>
    <n v="95"/>
    <n v="94"/>
    <n v="1"/>
    <n v="1"/>
    <n v="1"/>
    <n v="14719.68"/>
    <n v="1"/>
    <n v="14719.68"/>
    <n v="-1"/>
    <n v="1"/>
    <x v="0"/>
  </r>
  <r>
    <s v="9999901041"/>
    <s v="Item 1376"/>
    <s v="995500475312"/>
    <x v="60"/>
    <x v="5"/>
    <s v="TAIWAN"/>
    <d v="2019-11-17T00:00:00"/>
    <d v="2019-11-02T00:00:00"/>
    <n v="144"/>
    <n v="43198.559999999998"/>
    <n v="144"/>
    <n v="43198.559999999998"/>
    <n v="1"/>
    <n v="299.99"/>
    <n v="95"/>
    <n v="80"/>
    <n v="1"/>
    <n v="0.99305555555555558"/>
    <n v="0"/>
    <n v="0"/>
    <n v="0"/>
    <n v="0"/>
    <n v="-15"/>
    <n v="15"/>
    <x v="2"/>
  </r>
  <r>
    <s v="999990689"/>
    <s v="Item 578"/>
    <s v="995500473329"/>
    <x v="60"/>
    <x v="5"/>
    <s v="TAIWAN"/>
    <d v="2019-11-17T00:00:00"/>
    <d v="2019-11-02T00:00:00"/>
    <n v="240"/>
    <n v="11997.6"/>
    <n v="240"/>
    <n v="11997.6"/>
    <n v="5"/>
    <n v="249.95"/>
    <n v="95"/>
    <n v="80"/>
    <n v="1"/>
    <n v="0.97916666666666663"/>
    <n v="0"/>
    <n v="0"/>
    <n v="0"/>
    <n v="0"/>
    <n v="-15"/>
    <n v="15"/>
    <x v="2"/>
  </r>
  <r>
    <s v="999990274"/>
    <s v="Item 233"/>
    <s v="995500473317"/>
    <x v="60"/>
    <x v="5"/>
    <s v="TAIWAN"/>
    <d v="2019-11-17T00:00:00"/>
    <d v="2019-11-02T00:00:00"/>
    <n v="192"/>
    <n v="9598.08"/>
    <n v="192"/>
    <n v="9598.08"/>
    <n v="29"/>
    <n v="1449.71"/>
    <n v="95"/>
    <n v="80"/>
    <n v="1"/>
    <n v="0.84895833333333326"/>
    <n v="0"/>
    <n v="0"/>
    <n v="0"/>
    <n v="0"/>
    <n v="-15"/>
    <n v="15"/>
    <x v="2"/>
  </r>
  <r>
    <s v="999990274"/>
    <s v="Item 233"/>
    <s v="995500474897"/>
    <x v="60"/>
    <x v="5"/>
    <s v="TAIWAN"/>
    <d v="2019-11-17T00:00:00"/>
    <d v="2019-11-02T00:00:00"/>
    <n v="144"/>
    <n v="7198.56"/>
    <n v="144"/>
    <n v="7198.56"/>
    <n v="0"/>
    <n v="0"/>
    <n v="95"/>
    <n v="80"/>
    <n v="1"/>
    <n v="1"/>
    <n v="0"/>
    <n v="0"/>
    <n v="0"/>
    <n v="0"/>
    <n v="-15"/>
    <n v="15"/>
    <x v="2"/>
  </r>
  <r>
    <s v="999990498"/>
    <s v="Item 249"/>
    <s v="995500473322"/>
    <x v="60"/>
    <x v="5"/>
    <s v="TAIWAN"/>
    <d v="2019-11-17T00:00:00"/>
    <d v="2019-11-02T00:00:00"/>
    <n v="144"/>
    <n v="4318.5600000000004"/>
    <n v="144"/>
    <n v="4318.5600000000004"/>
    <n v="0"/>
    <n v="0"/>
    <n v="95"/>
    <n v="80"/>
    <n v="1"/>
    <n v="1"/>
    <n v="0"/>
    <n v="0"/>
    <n v="0"/>
    <n v="0"/>
    <n v="-15"/>
    <n v="15"/>
    <x v="2"/>
  </r>
  <r>
    <s v="9999901036"/>
    <s v="Item 1353"/>
    <s v="995500474909"/>
    <x v="60"/>
    <x v="5"/>
    <s v="TAIWAN"/>
    <d v="2019-11-17T00:00:00"/>
    <d v="2019-11-02T00:00:00"/>
    <n v="162"/>
    <n v="45358.38"/>
    <n v="162"/>
    <n v="45358.38"/>
    <n v="0"/>
    <n v="0"/>
    <n v="95"/>
    <n v="80"/>
    <n v="1"/>
    <n v="1"/>
    <n v="0"/>
    <n v="0"/>
    <n v="0"/>
    <n v="0"/>
    <n v="-15"/>
    <n v="15"/>
    <x v="2"/>
  </r>
  <r>
    <s v="999990761"/>
    <s v="Item 377"/>
    <s v="995500473497"/>
    <x v="60"/>
    <x v="5"/>
    <s v="TAIWAN"/>
    <d v="2019-11-17T00:00:00"/>
    <d v="2019-11-02T00:00:00"/>
    <n v="224"/>
    <n v="5597.76"/>
    <n v="224"/>
    <n v="5597.76"/>
    <n v="11"/>
    <n v="274.89"/>
    <n v="95"/>
    <n v="80"/>
    <n v="1"/>
    <n v="0.9508928571428571"/>
    <n v="0"/>
    <n v="0"/>
    <n v="0"/>
    <n v="0"/>
    <n v="-15"/>
    <n v="15"/>
    <x v="2"/>
  </r>
  <r>
    <s v="999990704"/>
    <s v="Item 329"/>
    <s v="995500474904"/>
    <x v="60"/>
    <x v="5"/>
    <s v="TAIWAN"/>
    <d v="2019-11-17T00:00:00"/>
    <d v="2019-11-02T00:00:00"/>
    <n v="180"/>
    <n v="4498.2"/>
    <n v="74"/>
    <n v="1849.26"/>
    <n v="0"/>
    <n v="0"/>
    <n v="95"/>
    <n v="80"/>
    <n v="0.41111111111111115"/>
    <n v="1"/>
    <n v="0"/>
    <n v="0"/>
    <n v="0"/>
    <n v="0"/>
    <n v="-15"/>
    <n v="15"/>
    <x v="2"/>
  </r>
  <r>
    <s v="999990309"/>
    <s v="Item 416"/>
    <s v="995500473343"/>
    <x v="60"/>
    <x v="5"/>
    <s v="TAIWAN"/>
    <d v="2019-11-17T00:00:00"/>
    <d v="2019-11-02T00:00:00"/>
    <n v="96"/>
    <n v="7679.04"/>
    <n v="96"/>
    <n v="7679.04"/>
    <n v="0"/>
    <n v="0"/>
    <n v="95"/>
    <n v="80"/>
    <n v="1"/>
    <n v="1"/>
    <n v="0"/>
    <n v="0"/>
    <n v="0"/>
    <n v="0"/>
    <n v="-15"/>
    <n v="15"/>
    <x v="2"/>
  </r>
  <r>
    <s v="9999902326"/>
    <s v="Item 2954"/>
    <s v="995500501964"/>
    <x v="61"/>
    <x v="5"/>
    <s v="TAIWAN"/>
    <d v="2019-12-07T00:00:00"/>
    <d v="2019-11-28T00:00:00"/>
    <n v="2520"/>
    <n v="44200.800000000003"/>
    <n v="2520"/>
    <n v="44200.800000000003"/>
    <n v="2000"/>
    <n v="35080"/>
    <n v="95"/>
    <n v="86"/>
    <n v="1"/>
    <n v="0.20634920634920639"/>
    <n v="0"/>
    <n v="0"/>
    <n v="0"/>
    <n v="0"/>
    <n v="-9"/>
    <n v="9"/>
    <x v="2"/>
  </r>
  <r>
    <s v="9999901005"/>
    <s v="Item 1097"/>
    <s v="995500480692"/>
    <x v="61"/>
    <x v="5"/>
    <s v="TAIWAN"/>
    <d v="2019-12-07T00:00:00"/>
    <d v="2019-11-28T00:00:00"/>
    <n v="84"/>
    <n v="8399.16"/>
    <n v="84"/>
    <n v="8399.16"/>
    <n v="0"/>
    <n v="0"/>
    <n v="95"/>
    <n v="86"/>
    <n v="1"/>
    <n v="1"/>
    <n v="0"/>
    <n v="0"/>
    <n v="0"/>
    <n v="0"/>
    <n v="-9"/>
    <n v="9"/>
    <x v="2"/>
  </r>
  <r>
    <s v="9999901033"/>
    <s v="Item 552"/>
    <s v="995500480726"/>
    <x v="62"/>
    <x v="5"/>
    <s v="TAIWAN"/>
    <d v="2020-01-18T00:00:00"/>
    <d v="2020-01-10T00:00:00"/>
    <n v="288"/>
    <n v="5757.12"/>
    <n v="288"/>
    <n v="5757.12"/>
    <n v="0"/>
    <n v="0"/>
    <n v="95"/>
    <n v="87"/>
    <n v="1"/>
    <n v="1"/>
    <n v="0"/>
    <n v="0"/>
    <n v="0"/>
    <n v="0"/>
    <n v="-8"/>
    <n v="8"/>
    <x v="2"/>
  </r>
  <r>
    <s v="999990761"/>
    <s v="Item 377"/>
    <s v="995500480686"/>
    <x v="62"/>
    <x v="5"/>
    <s v="TAIWAN"/>
    <d v="2020-01-18T00:00:00"/>
    <d v="2020-01-10T00:00:00"/>
    <n v="704"/>
    <n v="17592.96"/>
    <n v="704"/>
    <n v="17592.96"/>
    <n v="0"/>
    <n v="0"/>
    <n v="95"/>
    <n v="87"/>
    <n v="1"/>
    <n v="1"/>
    <n v="0"/>
    <n v="0"/>
    <n v="0"/>
    <n v="0"/>
    <n v="-8"/>
    <n v="8"/>
    <x v="2"/>
  </r>
  <r>
    <s v="999990309"/>
    <s v="Item 416"/>
    <s v="995500480666"/>
    <x v="62"/>
    <x v="5"/>
    <s v="TAIWAN"/>
    <d v="2020-01-18T00:00:00"/>
    <d v="2020-02-13T00:00:00"/>
    <n v="240"/>
    <n v="19197.599999999999"/>
    <n v="240"/>
    <n v="19197.599999999999"/>
    <n v="0"/>
    <n v="0"/>
    <n v="95"/>
    <n v="121"/>
    <n v="1"/>
    <n v="1"/>
    <n v="0"/>
    <n v="0"/>
    <n v="0"/>
    <n v="0"/>
    <n v="26"/>
    <n v="26"/>
    <x v="1"/>
  </r>
  <r>
    <s v="999990798"/>
    <s v="Item 664"/>
    <s v="995500501965"/>
    <x v="63"/>
    <x v="5"/>
    <s v="TAIWAN"/>
    <d v="2020-01-19T00:00:00"/>
    <d v="2020-02-13T00:00:00"/>
    <n v="261"/>
    <n v="13047.39"/>
    <n v="261"/>
    <n v="13047.39"/>
    <n v="0"/>
    <n v="0"/>
    <n v="95"/>
    <n v="120"/>
    <n v="1"/>
    <n v="1"/>
    <n v="0"/>
    <n v="0"/>
    <n v="0"/>
    <n v="0"/>
    <n v="25"/>
    <n v="25"/>
    <x v="1"/>
  </r>
  <r>
    <s v="9999902329"/>
    <s v="Item 2957"/>
    <s v="995500495922"/>
    <x v="64"/>
    <x v="5"/>
    <s v="TAIWAN"/>
    <d v="2020-01-20T00:00:00"/>
    <d v="2020-02-13T00:00:00"/>
    <n v="480"/>
    <n v="21595.200000000001"/>
    <n v="480"/>
    <n v="21595.200000000001"/>
    <n v="0"/>
    <n v="0"/>
    <n v="95"/>
    <n v="119"/>
    <n v="1"/>
    <n v="1"/>
    <n v="0"/>
    <n v="0"/>
    <n v="0"/>
    <n v="0"/>
    <n v="24"/>
    <n v="24"/>
    <x v="1"/>
  </r>
  <r>
    <s v="9999901033"/>
    <s v="Item 552"/>
    <s v="995500484583"/>
    <x v="0"/>
    <x v="5"/>
    <s v="TAIWAN"/>
    <d v="2020-01-26T00:00:00"/>
    <d v="2020-02-13T00:00:00"/>
    <n v="144"/>
    <n v="2878.56"/>
    <n v="144"/>
    <n v="2878.56"/>
    <n v="0"/>
    <n v="0"/>
    <n v="95"/>
    <n v="113"/>
    <n v="1"/>
    <n v="1"/>
    <n v="0"/>
    <n v="0"/>
    <n v="0"/>
    <n v="0"/>
    <n v="18"/>
    <n v="18"/>
    <x v="1"/>
  </r>
  <r>
    <s v="999990468"/>
    <s v="Item 1112"/>
    <s v="995500480655"/>
    <x v="62"/>
    <x v="5"/>
    <s v="TAIWAN"/>
    <d v="2020-01-18T00:00:00"/>
    <d v="2020-02-13T00:00:00"/>
    <n v="40"/>
    <n v="13999.6"/>
    <n v="40"/>
    <n v="13999.6"/>
    <n v="8"/>
    <n v="2799.92"/>
    <n v="95"/>
    <n v="121"/>
    <n v="1"/>
    <n v="0.8"/>
    <n v="0"/>
    <n v="0"/>
    <n v="0"/>
    <n v="0"/>
    <n v="26"/>
    <n v="26"/>
    <x v="1"/>
  </r>
  <r>
    <s v="999990228"/>
    <s v="Item 909"/>
    <s v="995500484570"/>
    <x v="0"/>
    <x v="5"/>
    <s v="TAIWAN"/>
    <d v="2020-01-26T00:00:00"/>
    <d v="2020-01-12T00:00:00"/>
    <n v="40"/>
    <n v="13999.6"/>
    <n v="40"/>
    <n v="13999.6"/>
    <n v="1"/>
    <n v="349.99"/>
    <n v="95"/>
    <n v="81"/>
    <n v="1"/>
    <n v="0.97499999999999998"/>
    <n v="0"/>
    <n v="0"/>
    <n v="0"/>
    <n v="0"/>
    <n v="-14"/>
    <n v="14"/>
    <x v="2"/>
  </r>
  <r>
    <s v="999990109"/>
    <s v="Item 60"/>
    <s v="995500512337"/>
    <x v="63"/>
    <x v="5"/>
    <s v="TAIWAN"/>
    <d v="2020-01-19T00:00:00"/>
    <d v="2020-01-14T00:00:00"/>
    <n v="960"/>
    <n v="28790.400000000001"/>
    <n v="960"/>
    <n v="28790.400000000001"/>
    <n v="134"/>
    <n v="4018.6600000000003"/>
    <n v="95"/>
    <n v="90"/>
    <n v="1"/>
    <n v="0.86041666666666661"/>
    <n v="1"/>
    <n v="28790.400000000001"/>
    <n v="0.86041666666666661"/>
    <n v="24771.739999999998"/>
    <n v="-5"/>
    <n v="5"/>
    <x v="0"/>
  </r>
  <r>
    <s v="99999082"/>
    <s v="Item 58"/>
    <s v="995500512338"/>
    <x v="63"/>
    <x v="5"/>
    <s v="TAIWAN"/>
    <d v="2020-01-19T00:00:00"/>
    <d v="2020-01-14T00:00:00"/>
    <n v="2019"/>
    <n v="70539.839999999997"/>
    <n v="1312"/>
    <n v="45838.667696879646"/>
    <n v="999"/>
    <n v="34903.070906389301"/>
    <n v="95"/>
    <n v="90"/>
    <n v="0.64982664685487868"/>
    <n v="0.23856707317073178"/>
    <n v="1"/>
    <n v="45838.667696879646"/>
    <n v="0.15502724120851913"/>
    <n v="10935.596790490345"/>
    <n v="-5"/>
    <n v="5"/>
    <x v="0"/>
  </r>
  <r>
    <s v="9999902327"/>
    <s v="Item 2955"/>
    <s v="995500509350"/>
    <x v="65"/>
    <x v="5"/>
    <s v="TAIWAN"/>
    <d v="2020-01-25T00:00:00"/>
    <d v="2020-01-18T00:00:00"/>
    <n v="1440"/>
    <n v="25257.599999999999"/>
    <n v="1440"/>
    <n v="25257.599999999999"/>
    <n v="0"/>
    <n v="0"/>
    <n v="95"/>
    <n v="88"/>
    <n v="1"/>
    <n v="1"/>
    <n v="1"/>
    <n v="25257.599999999999"/>
    <n v="1"/>
    <n v="25257.599999999999"/>
    <n v="-7"/>
    <n v="7"/>
    <x v="0"/>
  </r>
  <r>
    <s v="9999902332"/>
    <s v="Item 2960"/>
    <s v="995500497484"/>
    <x v="65"/>
    <x v="5"/>
    <s v="TAIWAN"/>
    <d v="2020-01-25T00:00:00"/>
    <d v="2020-01-18T00:00:00"/>
    <n v="336"/>
    <n v="43676.639999999999"/>
    <n v="336"/>
    <n v="43676.639999999999"/>
    <n v="0"/>
    <n v="0"/>
    <n v="95"/>
    <n v="88"/>
    <n v="1"/>
    <n v="1"/>
    <n v="1"/>
    <n v="43676.639999999999"/>
    <n v="1"/>
    <n v="43676.639999999999"/>
    <n v="-7"/>
    <n v="7"/>
    <x v="0"/>
  </r>
  <r>
    <s v="9999901005"/>
    <s v="Item 1097"/>
    <s v="995500499965"/>
    <x v="0"/>
    <x v="5"/>
    <s v="TAIWAN"/>
    <d v="2020-01-26T00:00:00"/>
    <d v="2020-01-18T00:00:00"/>
    <n v="156"/>
    <n v="15598.44"/>
    <n v="156"/>
    <n v="15598.44"/>
    <n v="0"/>
    <n v="0"/>
    <n v="95"/>
    <n v="87"/>
    <n v="1"/>
    <n v="1"/>
    <n v="0"/>
    <n v="0"/>
    <n v="0"/>
    <n v="0"/>
    <n v="-8"/>
    <n v="8"/>
    <x v="2"/>
  </r>
  <r>
    <s v="9999901005"/>
    <s v="Item 1097"/>
    <s v="995500496154"/>
    <x v="1"/>
    <x v="5"/>
    <s v="TAIWAN"/>
    <d v="2020-02-02T00:00:00"/>
    <d v="2020-02-06T00:00:00"/>
    <n v="108"/>
    <n v="10798.92"/>
    <n v="9"/>
    <n v="899.91"/>
    <n v="0"/>
    <n v="0"/>
    <n v="95"/>
    <n v="99"/>
    <n v="8.3333333333333329E-2"/>
    <n v="1"/>
    <n v="1"/>
    <n v="899.91"/>
    <n v="8.3333333333333329E-2"/>
    <n v="899.91"/>
    <n v="4"/>
    <n v="4"/>
    <x v="0"/>
  </r>
  <r>
    <s v="999990254"/>
    <s v="Item 368"/>
    <s v="995500496169"/>
    <x v="35"/>
    <x v="5"/>
    <s v="TAIWAN"/>
    <d v="2020-02-16T00:00:00"/>
    <d v="2020-02-06T00:00:00"/>
    <n v="192"/>
    <n v="15358.08"/>
    <n v="192"/>
    <n v="15358.08"/>
    <n v="38"/>
    <n v="3039.6200000000003"/>
    <n v="95"/>
    <n v="85"/>
    <n v="1"/>
    <n v="0.80208333333333326"/>
    <n v="0"/>
    <n v="0"/>
    <n v="0"/>
    <n v="0"/>
    <n v="-10"/>
    <n v="10"/>
    <x v="2"/>
  </r>
  <r>
    <s v="9999901005"/>
    <s v="Item 1097"/>
    <s v="995500504475"/>
    <x v="35"/>
    <x v="5"/>
    <s v="TAIWAN"/>
    <d v="2020-02-16T00:00:00"/>
    <d v="2020-02-06T00:00:00"/>
    <n v="84"/>
    <n v="8399.16"/>
    <n v="84"/>
    <n v="8399.16"/>
    <n v="0"/>
    <n v="0"/>
    <n v="95"/>
    <n v="85"/>
    <n v="1"/>
    <n v="1"/>
    <n v="0"/>
    <n v="0"/>
    <n v="0"/>
    <n v="0"/>
    <n v="-10"/>
    <n v="10"/>
    <x v="2"/>
  </r>
  <r>
    <s v="9999901005"/>
    <s v="Item 1097"/>
    <s v="995500510934"/>
    <x v="35"/>
    <x v="5"/>
    <s v="TAIWAN"/>
    <d v="2020-02-16T00:00:00"/>
    <d v="2020-02-06T00:00:00"/>
    <n v="72"/>
    <n v="7199.28"/>
    <n v="72"/>
    <n v="7199.28"/>
    <n v="2"/>
    <n v="199.98"/>
    <n v="95"/>
    <n v="85"/>
    <n v="1"/>
    <n v="0.97222222222222221"/>
    <n v="0"/>
    <n v="0"/>
    <n v="0"/>
    <n v="0"/>
    <n v="-10"/>
    <n v="10"/>
    <x v="2"/>
  </r>
  <r>
    <s v="9999901033"/>
    <s v="Item 552"/>
    <s v="995500499970"/>
    <x v="35"/>
    <x v="5"/>
    <s v="TAIWAN"/>
    <d v="2020-02-16T00:00:00"/>
    <d v="2020-02-10T00:00:00"/>
    <n v="144"/>
    <n v="2878.56"/>
    <n v="144"/>
    <n v="2878.56"/>
    <n v="0"/>
    <n v="0"/>
    <n v="95"/>
    <n v="89"/>
    <n v="1"/>
    <n v="1"/>
    <n v="1"/>
    <n v="2878.56"/>
    <n v="1"/>
    <n v="2878.56"/>
    <n v="-6"/>
    <n v="6"/>
    <x v="0"/>
  </r>
  <r>
    <s v="99999023"/>
    <s v="Item 35"/>
    <s v="995500497802"/>
    <x v="35"/>
    <x v="5"/>
    <s v="TAIWAN"/>
    <d v="2020-02-16T00:00:00"/>
    <d v="2020-02-13T00:00:00"/>
    <n v="270"/>
    <n v="18897.3"/>
    <n v="270"/>
    <n v="18897.3"/>
    <n v="59"/>
    <n v="4129.41"/>
    <n v="95"/>
    <n v="92"/>
    <n v="1"/>
    <n v="0.78148148148148144"/>
    <n v="1"/>
    <n v="18897.3"/>
    <n v="0.78148148148148144"/>
    <n v="14767.89"/>
    <n v="-3"/>
    <n v="3"/>
    <x v="0"/>
  </r>
  <r>
    <s v="999990703"/>
    <s v="Item 493"/>
    <s v="995500496167"/>
    <x v="35"/>
    <x v="5"/>
    <s v="TAIWAN"/>
    <d v="2020-02-16T00:00:00"/>
    <d v="2020-02-13T00:00:00"/>
    <n v="480"/>
    <n v="19195.2"/>
    <n v="480"/>
    <n v="19195.2"/>
    <n v="82"/>
    <n v="3279.1800000000003"/>
    <n v="95"/>
    <n v="92"/>
    <n v="1"/>
    <n v="0.82916666666666661"/>
    <n v="1"/>
    <n v="19195.2"/>
    <n v="0.82916666666666661"/>
    <n v="15916.019999999999"/>
    <n v="-3"/>
    <n v="3"/>
    <x v="0"/>
  </r>
  <r>
    <s v="999990282"/>
    <s v="Item 357"/>
    <s v="995500500943"/>
    <x v="35"/>
    <x v="5"/>
    <s v="TAIWAN"/>
    <d v="2020-02-16T00:00:00"/>
    <d v="2020-02-13T00:00:00"/>
    <n v="208"/>
    <n v="14557.92"/>
    <n v="208"/>
    <n v="14557.92"/>
    <n v="8"/>
    <n v="559.91999999999996"/>
    <n v="95"/>
    <n v="92"/>
    <n v="1"/>
    <n v="0.96153846153846156"/>
    <n v="1"/>
    <n v="14557.92"/>
    <n v="0.96153846153846156"/>
    <n v="13998"/>
    <n v="-3"/>
    <n v="3"/>
    <x v="0"/>
  </r>
  <r>
    <s v="999990274"/>
    <s v="Item 233"/>
    <s v="995500496158"/>
    <x v="35"/>
    <x v="5"/>
    <s v="TAIWAN"/>
    <d v="2020-02-16T00:00:00"/>
    <d v="2020-02-13T00:00:00"/>
    <n v="720"/>
    <n v="35992.800000000003"/>
    <n v="720"/>
    <n v="35992.800000000003"/>
    <n v="0"/>
    <n v="0"/>
    <n v="95"/>
    <n v="92"/>
    <n v="1"/>
    <n v="1"/>
    <n v="1"/>
    <n v="35992.800000000003"/>
    <n v="1"/>
    <n v="35992.800000000003"/>
    <n v="-3"/>
    <n v="3"/>
    <x v="0"/>
  </r>
  <r>
    <s v="999990761"/>
    <s v="Item 377"/>
    <s v="995500500579"/>
    <x v="35"/>
    <x v="5"/>
    <s v="TAIWAN"/>
    <d v="2020-02-16T00:00:00"/>
    <d v="2020-02-13T00:00:00"/>
    <n v="384"/>
    <n v="9596.16"/>
    <n v="384"/>
    <n v="9596.16"/>
    <n v="0"/>
    <n v="0"/>
    <n v="95"/>
    <n v="92"/>
    <n v="1"/>
    <n v="1"/>
    <n v="1"/>
    <n v="9596.16"/>
    <n v="1"/>
    <n v="9596.16"/>
    <n v="-3"/>
    <n v="3"/>
    <x v="0"/>
  </r>
  <r>
    <s v="999990704"/>
    <s v="Item 329"/>
    <s v="995500500942"/>
    <x v="35"/>
    <x v="5"/>
    <s v="TAIWAN"/>
    <d v="2020-02-16T00:00:00"/>
    <d v="2020-02-13T00:00:00"/>
    <n v="180"/>
    <n v="4498.2"/>
    <n v="180"/>
    <n v="4498.2"/>
    <n v="0"/>
    <n v="0"/>
    <n v="95"/>
    <n v="92"/>
    <n v="1"/>
    <n v="1"/>
    <n v="1"/>
    <n v="4498.2"/>
    <n v="1"/>
    <n v="4498.2"/>
    <n v="-3"/>
    <n v="3"/>
    <x v="0"/>
  </r>
  <r>
    <s v="999990109"/>
    <s v="Item 60"/>
    <s v="995500496163"/>
    <x v="35"/>
    <x v="5"/>
    <s v="TAIWAN"/>
    <d v="2020-02-16T00:00:00"/>
    <d v="2020-02-13T00:00:00"/>
    <n v="1920"/>
    <n v="57580.800000000003"/>
    <n v="864"/>
    <n v="25911.360000000001"/>
    <n v="900"/>
    <n v="26991"/>
    <n v="95"/>
    <n v="92"/>
    <n v="0.45"/>
    <n v="-4.1666666666666741E-2"/>
    <n v="1"/>
    <n v="25911.360000000001"/>
    <n v="-1.8750000000000034E-2"/>
    <n v="-1079.6400000000019"/>
    <n v="-3"/>
    <n v="3"/>
    <x v="0"/>
  </r>
  <r>
    <s v="99999082"/>
    <s v="Item 58"/>
    <s v="995500500946"/>
    <x v="35"/>
    <x v="5"/>
    <s v="TAIWAN"/>
    <d v="2020-02-16T00:00:00"/>
    <d v="2020-02-13T00:00:00"/>
    <n v="1008"/>
    <n v="35269.919999999998"/>
    <n v="1008"/>
    <n v="35269.919999999998"/>
    <n v="121"/>
    <n v="4233.7899999999991"/>
    <n v="95"/>
    <n v="92"/>
    <n v="1"/>
    <n v="0.87996031746031744"/>
    <n v="1"/>
    <n v="35269.919999999998"/>
    <n v="0.87996031746031744"/>
    <n v="31036.129999999997"/>
    <n v="-3"/>
    <n v="3"/>
    <x v="0"/>
  </r>
  <r>
    <s v="999990161"/>
    <s v="Item 64"/>
    <s v="995500500947"/>
    <x v="35"/>
    <x v="5"/>
    <s v="TAIWAN"/>
    <d v="2020-02-16T00:00:00"/>
    <d v="2020-02-13T00:00:00"/>
    <n v="576"/>
    <n v="14394.24"/>
    <n v="576"/>
    <n v="14394.24"/>
    <n v="0"/>
    <n v="0"/>
    <n v="95"/>
    <n v="92"/>
    <n v="1"/>
    <n v="1"/>
    <n v="1"/>
    <n v="14394.24"/>
    <n v="1"/>
    <n v="14394.24"/>
    <n v="-3"/>
    <n v="3"/>
    <x v="0"/>
  </r>
  <r>
    <s v="999990228"/>
    <s v="Item 909"/>
    <s v="995500496166"/>
    <x v="35"/>
    <x v="5"/>
    <s v="TAIWAN"/>
    <d v="2020-02-16T00:00:00"/>
    <d v="2020-02-16T00:00:00"/>
    <n v="40"/>
    <n v="13999.6"/>
    <n v="40"/>
    <n v="13999.6"/>
    <n v="0"/>
    <n v="0"/>
    <n v="95"/>
    <n v="95"/>
    <n v="1"/>
    <n v="1"/>
    <n v="1"/>
    <n v="13999.6"/>
    <n v="1"/>
    <n v="13999.6"/>
    <n v="0"/>
    <n v="0"/>
    <x v="0"/>
  </r>
  <r>
    <s v="99999082"/>
    <s v="Item 58"/>
    <s v="995500504480"/>
    <x v="36"/>
    <x v="5"/>
    <s v="TAIWAN"/>
    <d v="2020-02-23T00:00:00"/>
    <d v="2020-02-20T00:00:00"/>
    <n v="576"/>
    <n v="20184.240000000002"/>
    <n v="161"/>
    <n v="5641.7754166666673"/>
    <n v="0"/>
    <n v="0"/>
    <n v="95"/>
    <n v="92"/>
    <n v="0.2795138888888889"/>
    <n v="1"/>
    <n v="1"/>
    <n v="5641.7754166666673"/>
    <n v="0.2795138888888889"/>
    <n v="5641.7754166666673"/>
    <n v="-3"/>
    <n v="3"/>
    <x v="0"/>
  </r>
  <r>
    <s v="99999082"/>
    <s v="Item 58"/>
    <s v="995500505010"/>
    <x v="36"/>
    <x v="5"/>
    <s v="TAIWAN"/>
    <d v="2020-02-23T00:00:00"/>
    <d v="2020-02-20T00:00:00"/>
    <n v="576"/>
    <n v="20184.240000000002"/>
    <n v="576"/>
    <n v="20184.240000000002"/>
    <n v="0"/>
    <n v="0"/>
    <n v="95"/>
    <n v="92"/>
    <n v="1"/>
    <n v="1"/>
    <n v="1"/>
    <n v="20184.240000000002"/>
    <n v="1"/>
    <n v="20184.240000000002"/>
    <n v="-3"/>
    <n v="3"/>
    <x v="0"/>
  </r>
  <r>
    <s v="99999082"/>
    <s v="Item 58"/>
    <s v="995500510935"/>
    <x v="36"/>
    <x v="5"/>
    <s v="TAIWAN"/>
    <d v="2020-02-23T00:00:00"/>
    <d v="2020-02-21T00:00:00"/>
    <n v="288"/>
    <n v="10077.120000000001"/>
    <n v="288"/>
    <n v="10077.120000000001"/>
    <n v="0"/>
    <n v="0"/>
    <n v="95"/>
    <n v="93"/>
    <n v="1"/>
    <n v="1"/>
    <n v="1"/>
    <n v="10077.120000000001"/>
    <n v="1"/>
    <n v="10077.120000000001"/>
    <n v="-2"/>
    <n v="2"/>
    <x v="0"/>
  </r>
  <r>
    <s v="9999902329"/>
    <s v="Item 2957"/>
    <s v="995500502244"/>
    <x v="37"/>
    <x v="5"/>
    <s v="TAIWAN"/>
    <d v="2020-03-01T00:00:00"/>
    <d v="2020-02-27T00:00:00"/>
    <n v="960"/>
    <n v="43190.400000000001"/>
    <n v="960"/>
    <n v="43190.400000000001"/>
    <n v="0"/>
    <n v="0"/>
    <n v="95"/>
    <n v="92"/>
    <n v="1"/>
    <n v="1"/>
    <n v="1"/>
    <n v="43190.400000000001"/>
    <n v="1"/>
    <n v="43190.400000000001"/>
    <n v="-3"/>
    <n v="3"/>
    <x v="0"/>
  </r>
  <r>
    <s v="9999901033"/>
    <s v="Item 552"/>
    <s v="995500504485"/>
    <x v="37"/>
    <x v="5"/>
    <s v="TAIWAN"/>
    <d v="2020-03-01T00:00:00"/>
    <d v="2020-02-27T00:00:00"/>
    <n v="144"/>
    <n v="2878.56"/>
    <n v="144"/>
    <n v="2878.56"/>
    <n v="0"/>
    <n v="0"/>
    <n v="95"/>
    <n v="92"/>
    <n v="1"/>
    <n v="1"/>
    <n v="1"/>
    <n v="2878.56"/>
    <n v="1"/>
    <n v="2878.56"/>
    <n v="-3"/>
    <n v="3"/>
    <x v="0"/>
  </r>
  <r>
    <s v="9999902326"/>
    <s v="Item 2954"/>
    <s v="995500509866"/>
    <x v="37"/>
    <x v="5"/>
    <s v="TAIWAN"/>
    <d v="2020-03-01T00:00:00"/>
    <d v="2020-02-28T00:00:00"/>
    <n v="1260"/>
    <n v="22100.400000000001"/>
    <n v="1260"/>
    <n v="22100.400000000001"/>
    <n v="0"/>
    <n v="0"/>
    <n v="95"/>
    <n v="93"/>
    <n v="1"/>
    <n v="1"/>
    <n v="1"/>
    <n v="22100.400000000001"/>
    <n v="1"/>
    <n v="22100.400000000001"/>
    <n v="-2"/>
    <n v="2"/>
    <x v="0"/>
  </r>
  <r>
    <s v="9999901033"/>
    <s v="Item 552"/>
    <s v="995500510936"/>
    <x v="37"/>
    <x v="5"/>
    <s v="TAIWAN"/>
    <d v="2020-03-01T00:00:00"/>
    <d v="2020-02-28T00:00:00"/>
    <n v="144"/>
    <n v="2878.56"/>
    <n v="144"/>
    <n v="2878.56"/>
    <n v="20"/>
    <n v="399.79999999999995"/>
    <n v="95"/>
    <n v="93"/>
    <n v="1"/>
    <n v="0.86111111111111116"/>
    <n v="1"/>
    <n v="2878.56"/>
    <n v="0.86111111111111116"/>
    <n v="2478.7600000000002"/>
    <n v="-2"/>
    <n v="2"/>
    <x v="0"/>
  </r>
  <r>
    <s v="999990468"/>
    <s v="Item 1112"/>
    <s v="995500505016"/>
    <x v="37"/>
    <x v="5"/>
    <s v="TAIWAN"/>
    <d v="2020-03-01T00:00:00"/>
    <d v="2020-03-01T00:00:00"/>
    <n v="80"/>
    <n v="27999.200000000001"/>
    <n v="5"/>
    <n v="1749.95"/>
    <n v="0"/>
    <n v="0"/>
    <n v="95"/>
    <n v="95"/>
    <n v="6.25E-2"/>
    <n v="1"/>
    <n v="1"/>
    <n v="1749.95"/>
    <n v="6.25E-2"/>
    <n v="1749.95"/>
    <n v="0"/>
    <n v="0"/>
    <x v="0"/>
  </r>
  <r>
    <s v="999990282"/>
    <s v="Item 357"/>
    <s v="995500510591"/>
    <x v="39"/>
    <x v="5"/>
    <s v="TAIWAN"/>
    <d v="2020-03-15T00:00:00"/>
    <d v="2020-03-12T00:00:00"/>
    <n v="104"/>
    <n v="7278.96"/>
    <n v="104"/>
    <n v="7278.96"/>
    <n v="3"/>
    <n v="209.97"/>
    <n v="95"/>
    <n v="92"/>
    <n v="1"/>
    <n v="0.97115384615384615"/>
    <n v="1"/>
    <n v="7278.96"/>
    <n v="0.97115384615384615"/>
    <n v="7068.99"/>
    <n v="-3"/>
    <n v="3"/>
    <x v="0"/>
  </r>
  <r>
    <s v="99999082"/>
    <s v="Item 58"/>
    <s v="995500510595"/>
    <x v="39"/>
    <x v="5"/>
    <s v="TAIWAN"/>
    <d v="2020-03-15T00:00:00"/>
    <d v="2020-03-12T00:00:00"/>
    <n v="576"/>
    <n v="20184.240000000002"/>
    <n v="409"/>
    <n v="14332.212083333336"/>
    <n v="17"/>
    <n v="595.71541666666667"/>
    <n v="95"/>
    <n v="92"/>
    <n v="0.71006944444444453"/>
    <n v="0.95843520782396086"/>
    <n v="1"/>
    <n v="14332.212083333336"/>
    <n v="0.68055555555555558"/>
    <n v="13736.496666666668"/>
    <n v="-3"/>
    <n v="3"/>
    <x v="0"/>
  </r>
  <r>
    <s v="9999902326"/>
    <s v="Item 2954"/>
    <s v="995500509867"/>
    <x v="39"/>
    <x v="5"/>
    <s v="TAIWAN"/>
    <d v="2020-03-15T00:00:00"/>
    <d v="2020-03-13T00:00:00"/>
    <n v="630"/>
    <n v="11050.2"/>
    <n v="630"/>
    <n v="11050.2"/>
    <n v="32"/>
    <n v="561.28000000000009"/>
    <n v="95"/>
    <n v="93"/>
    <n v="1"/>
    <n v="0.94920634920634916"/>
    <n v="1"/>
    <n v="11050.2"/>
    <n v="0.94920634920634916"/>
    <n v="10488.92"/>
    <n v="-2"/>
    <n v="2"/>
    <x v="0"/>
  </r>
  <r>
    <s v="999990109"/>
    <s v="Item 60"/>
    <s v="995500510939"/>
    <x v="39"/>
    <x v="5"/>
    <s v="TAIWAN"/>
    <d v="2020-03-15T00:00:00"/>
    <d v="2020-03-13T00:00:00"/>
    <n v="1344"/>
    <n v="40306.559999999998"/>
    <n v="1344"/>
    <n v="40306.559999999998"/>
    <n v="0"/>
    <n v="0"/>
    <n v="95"/>
    <n v="93"/>
    <n v="1"/>
    <n v="1"/>
    <n v="1"/>
    <n v="40306.559999999998"/>
    <n v="1"/>
    <n v="40306.559999999998"/>
    <n v="-2"/>
    <n v="2"/>
    <x v="0"/>
  </r>
  <r>
    <s v="999990109"/>
    <s v="Item 60"/>
    <s v="995500514812"/>
    <x v="40"/>
    <x v="5"/>
    <s v="TAIWAN"/>
    <d v="2020-03-22T00:00:00"/>
    <d v="2020-03-22T00:00:00"/>
    <n v="1536"/>
    <n v="46064.639999999999"/>
    <n v="922"/>
    <n v="27650.78"/>
    <n v="0"/>
    <n v="0"/>
    <n v="95"/>
    <n v="95"/>
    <n v="0.60026041666666663"/>
    <n v="1"/>
    <n v="1"/>
    <n v="27650.78"/>
    <n v="0.60026041666666663"/>
    <n v="27650.78"/>
    <n v="0"/>
    <n v="0"/>
    <x v="0"/>
  </r>
  <r>
    <s v="99999082"/>
    <s v="Item 58"/>
    <s v="995500513028"/>
    <x v="40"/>
    <x v="5"/>
    <s v="TAIWAN"/>
    <d v="2020-03-22T00:00:00"/>
    <d v="2020-03-22T00:00:00"/>
    <n v="576"/>
    <n v="20184.240000000002"/>
    <n v="576"/>
    <n v="20184.240000000002"/>
    <n v="0"/>
    <n v="0"/>
    <n v="95"/>
    <n v="95"/>
    <n v="1"/>
    <n v="1"/>
    <n v="1"/>
    <n v="20184.240000000002"/>
    <n v="1"/>
    <n v="20184.240000000002"/>
    <n v="0"/>
    <n v="0"/>
    <x v="0"/>
  </r>
  <r>
    <s v="99999082"/>
    <s v="Item 58"/>
    <s v="995500514813"/>
    <x v="40"/>
    <x v="5"/>
    <s v="TAIWAN"/>
    <d v="2020-03-22T00:00:00"/>
    <d v="2020-03-22T00:00:00"/>
    <n v="432"/>
    <n v="15115.68"/>
    <n v="432"/>
    <n v="15115.68"/>
    <n v="0"/>
    <n v="0"/>
    <n v="95"/>
    <n v="95"/>
    <n v="1"/>
    <n v="1"/>
    <n v="1"/>
    <n v="15115.68"/>
    <n v="1"/>
    <n v="15115.68"/>
    <n v="0"/>
    <n v="0"/>
    <x v="0"/>
  </r>
  <r>
    <s v="999990703"/>
    <s v="Item 493"/>
    <s v="995500514819"/>
    <x v="41"/>
    <x v="5"/>
    <s v="TAIWAN"/>
    <d v="2020-03-29T00:00:00"/>
    <d v="2020-03-29T00:00:00"/>
    <n v="160"/>
    <n v="6398.4"/>
    <n v="160"/>
    <n v="6398.4"/>
    <n v="5"/>
    <n v="199.95"/>
    <n v="95"/>
    <n v="95"/>
    <n v="1"/>
    <n v="0.96875"/>
    <n v="1"/>
    <n v="6398.4"/>
    <n v="0.96875"/>
    <n v="6198.45"/>
    <n v="0"/>
    <n v="0"/>
    <x v="0"/>
  </r>
  <r>
    <s v="9999901033"/>
    <s v="Item 552"/>
    <s v="995500514816"/>
    <x v="41"/>
    <x v="5"/>
    <s v="TAIWAN"/>
    <d v="2020-03-29T00:00:00"/>
    <d v="2020-03-29T00:00:00"/>
    <n v="144"/>
    <n v="2878.56"/>
    <n v="144"/>
    <n v="2878.56"/>
    <n v="0"/>
    <n v="0"/>
    <n v="95"/>
    <n v="95"/>
    <n v="1"/>
    <n v="1"/>
    <n v="1"/>
    <n v="2878.56"/>
    <n v="1"/>
    <n v="2878.56"/>
    <n v="0"/>
    <n v="0"/>
    <x v="0"/>
  </r>
  <r>
    <s v="999990228"/>
    <s v="Item 909"/>
    <s v="995500514818"/>
    <x v="41"/>
    <x v="5"/>
    <s v="TAIWAN"/>
    <d v="2020-03-29T00:00:00"/>
    <d v="2020-03-29T00:00:00"/>
    <n v="80"/>
    <n v="27999.200000000001"/>
    <n v="21"/>
    <n v="7349.7900000000009"/>
    <n v="9"/>
    <n v="3149.9100000000003"/>
    <n v="95"/>
    <n v="95"/>
    <n v="0.26250000000000001"/>
    <n v="0.5714285714285714"/>
    <n v="1"/>
    <n v="7349.7900000000009"/>
    <n v="0.15"/>
    <n v="4199.88"/>
    <n v="0"/>
    <n v="0"/>
    <x v="0"/>
  </r>
  <r>
    <s v="99999082"/>
    <s v="Item 58"/>
    <s v="995500513027"/>
    <x v="41"/>
    <x v="5"/>
    <s v="TAIWAN"/>
    <d v="2020-03-29T00:00:00"/>
    <d v="2020-03-29T00:00:00"/>
    <n v="432"/>
    <n v="15115.68"/>
    <n v="432"/>
    <n v="15115.68"/>
    <n v="43"/>
    <n v="1504.57"/>
    <n v="95"/>
    <n v="95"/>
    <n v="1"/>
    <n v="0.90046296296296302"/>
    <n v="1"/>
    <n v="15115.68"/>
    <n v="0.90046296296296302"/>
    <n v="13611.11"/>
    <n v="0"/>
    <n v="0"/>
    <x v="0"/>
  </r>
  <r>
    <s v="99999082"/>
    <s v="Item 58"/>
    <s v="995500513029"/>
    <x v="41"/>
    <x v="5"/>
    <s v="TAIWAN"/>
    <d v="2020-03-29T00:00:00"/>
    <d v="2020-03-29T00:00:00"/>
    <n v="288"/>
    <n v="10077.120000000001"/>
    <n v="288"/>
    <n v="10077.120000000001"/>
    <n v="0"/>
    <n v="0"/>
    <n v="95"/>
    <n v="95"/>
    <n v="1"/>
    <n v="1"/>
    <n v="1"/>
    <n v="10077.120000000001"/>
    <n v="1"/>
    <n v="10077.120000000001"/>
    <n v="0"/>
    <n v="0"/>
    <x v="0"/>
  </r>
  <r>
    <s v="99999082"/>
    <s v="Item 58"/>
    <s v="995500513030"/>
    <x v="43"/>
    <x v="5"/>
    <s v="TAIWAN"/>
    <d v="2020-04-12T00:00:00"/>
    <d v="2020-04-12T00:00:00"/>
    <n v="288"/>
    <n v="10077.120000000001"/>
    <n v="288"/>
    <n v="10077.120000000001"/>
    <n v="0"/>
    <n v="0"/>
    <n v="95"/>
    <n v="95"/>
    <n v="1"/>
    <n v="1"/>
    <n v="1"/>
    <n v="10077.120000000001"/>
    <n v="1"/>
    <n v="10077.120000000001"/>
    <n v="0"/>
    <n v="0"/>
    <x v="0"/>
  </r>
  <r>
    <s v="999990361"/>
    <s v="Item 509"/>
    <s v="995500456352"/>
    <x v="66"/>
    <x v="6"/>
    <s v="TUNISIA"/>
    <d v="2019-10-13T00:00:00"/>
    <d v="2019-12-13T00:00:00"/>
    <n v="42"/>
    <n v="2939.58"/>
    <n v="42"/>
    <n v="2939.58"/>
    <n v="0"/>
    <n v="0"/>
    <n v="30"/>
    <n v="91"/>
    <n v="1"/>
    <n v="1"/>
    <n v="0"/>
    <n v="0"/>
    <n v="0"/>
    <n v="0"/>
    <n v="61"/>
    <n v="61"/>
    <x v="1"/>
  </r>
  <r>
    <s v="999990178"/>
    <s v="Item 276"/>
    <s v="995500459286"/>
    <x v="66"/>
    <x v="6"/>
    <s v="TUNISIA"/>
    <d v="2019-10-13T00:00:00"/>
    <d v="2019-10-13T00:00:00"/>
    <n v="40"/>
    <n v="2799.6"/>
    <n v="40"/>
    <n v="2799.6"/>
    <n v="0"/>
    <n v="0"/>
    <n v="30"/>
    <n v="30"/>
    <n v="1"/>
    <n v="1"/>
    <n v="1"/>
    <n v="2799.6"/>
    <n v="1"/>
    <n v="2799.6"/>
    <n v="0"/>
    <n v="0"/>
    <x v="0"/>
  </r>
  <r>
    <m/>
    <m/>
    <m/>
    <x v="67"/>
    <x v="7"/>
    <m/>
    <m/>
    <m/>
    <m/>
    <m/>
    <m/>
    <m/>
    <m/>
    <m/>
    <m/>
    <m/>
    <m/>
    <m/>
    <m/>
    <m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80B5E1-C6AA-4CC7-95AE-FFF2865DAEA8}" name="SIFOT month" cacheId="1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3">
  <location ref="R5:S15" firstHeaderRow="1" firstDataRow="1" firstDataCol="1"/>
  <pivotFields count="31">
    <pivotField showAll="0"/>
    <pivotField showAll="0"/>
    <pivotField showAll="0"/>
    <pivotField axis="axisRow" multipleItemSelectionAllowed="1" showAll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61">
        <item m="1" x="55"/>
        <item m="1" x="52"/>
        <item m="1" x="9"/>
        <item m="1" x="48"/>
        <item m="1" x="45"/>
        <item m="1" x="50"/>
        <item m="1" x="27"/>
        <item m="1" x="14"/>
        <item m="1" x="49"/>
        <item m="1" x="30"/>
        <item m="1" x="19"/>
        <item m="1" x="56"/>
        <item m="1" x="33"/>
        <item m="1" x="22"/>
        <item m="1" x="24"/>
        <item m="1" x="47"/>
        <item m="1" x="25"/>
        <item m="1" x="29"/>
        <item m="1" x="34"/>
        <item m="1" x="39"/>
        <item m="1" x="46"/>
        <item m="1" x="51"/>
        <item m="1" x="59"/>
        <item m="1" x="11"/>
        <item m="1" x="32"/>
        <item m="1" x="37"/>
        <item m="1" x="44"/>
        <item m="1" x="53"/>
        <item m="1" x="10"/>
        <item m="1" x="57"/>
        <item m="1" x="21"/>
        <item m="1" x="26"/>
        <item m="1" x="31"/>
        <item m="1" x="35"/>
        <item m="1" x="40"/>
        <item m="1" x="16"/>
        <item m="1" x="28"/>
        <item m="1" x="58"/>
        <item m="1" x="13"/>
        <item m="1" x="42"/>
        <item m="1" x="23"/>
        <item m="1" x="17"/>
        <item m="1" x="20"/>
        <item m="1" x="41"/>
        <item m="1" x="15"/>
        <item m="1" x="8"/>
        <item m="1" x="38"/>
        <item m="1" x="43"/>
        <item m="1" x="18"/>
        <item m="1" x="12"/>
        <item m="1" x="54"/>
        <item h="1" x="7"/>
        <item h="1" m="1" x="36"/>
        <item h="1" x="0"/>
        <item h="1" x="1"/>
        <item h="1" x="2"/>
        <item h="1" x="3"/>
        <item h="1" x="4"/>
        <item h="1" x="5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showAll="0">
      <items count="7">
        <item sd="0" x="1"/>
        <item sd="0" x="2"/>
        <item sd="0" x="3"/>
        <item sd="0" x="4"/>
        <item x="5"/>
        <item x="0"/>
        <item t="default"/>
      </items>
    </pivotField>
    <pivotField showAll="0">
      <items count="5">
        <item x="1"/>
        <item x="2"/>
        <item x="3"/>
        <item x="0"/>
        <item t="default"/>
      </items>
    </pivotField>
    <pivotField dragToRow="0" dragToCol="0" dragToPage="0" showAll="0" defaultSubtotal="0"/>
    <pivotField dragToRow="0" dragToCol="0" dragToPage="0" showAll="0" defaultSubtotal="0"/>
  </pivotFields>
  <rowFields count="1">
    <field x="3"/>
  </rowFields>
  <rowItems count="10">
    <i>
      <x v="1"/>
    </i>
    <i>
      <x v="2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   SIFOT" fld="26" subtotal="average" baseField="4" baseItem="29" numFmtId="9"/>
  </dataFields>
  <formats count="9"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field="4" type="button" dataOnly="0" labelOnly="1" outline="0"/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field="4" type="button" dataOnly="0" labelOnly="1" outline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dataOnly="0" labelOnly="1" fieldPosition="0">
        <references count="1">
          <reference field="3" count="0"/>
        </references>
      </pivotArea>
    </format>
    <format dxfId="4">
      <pivotArea collapsedLevelsAreSubtotals="1" fieldPosition="0">
        <references count="1">
          <reference field="3" count="1">
            <x v="7"/>
          </reference>
        </references>
      </pivotArea>
    </format>
    <format dxfId="3">
      <pivotArea dataOnly="0" labelOnly="1" fieldPosition="0">
        <references count="1">
          <reference field="3" count="1">
            <x v="7"/>
          </reference>
        </references>
      </pivotArea>
    </format>
  </formats>
  <pivotTableStyleInfo name="PivotStyleMedium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E46EAF-3FC7-4CA0-B66C-F1D1FE29C586}" name="Total per supplier" cacheId="1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5:O13" firstHeaderRow="0" firstDataRow="1" firstDataCol="1"/>
  <pivotFields count="31">
    <pivotField showAll="0"/>
    <pivotField showAll="0"/>
    <pivotField dataField="1" showAll="0"/>
    <pivotField multipleItemSelectionAllowed="1" showAll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descending">
      <items count="61">
        <item n="S BANGLA" m="1" x="55"/>
        <item m="1" x="52"/>
        <item m="1" x="9"/>
        <item m="1" x="48"/>
        <item m="1" x="45"/>
        <item m="1" x="50"/>
        <item m="1" x="27"/>
        <item m="1" x="14"/>
        <item m="1" x="49"/>
        <item m="1" x="30"/>
        <item m="1" x="19"/>
        <item m="1" x="56"/>
        <item m="1" x="33"/>
        <item m="1" x="22"/>
        <item m="1" x="24"/>
        <item m="1" x="47"/>
        <item m="1" x="25"/>
        <item m="1" x="29"/>
        <item m="1" x="34"/>
        <item m="1" x="39"/>
        <item m="1" x="46"/>
        <item m="1" x="51"/>
        <item m="1" x="59"/>
        <item m="1" x="11"/>
        <item m="1" x="32"/>
        <item m="1" x="37"/>
        <item m="1" x="44"/>
        <item m="1" x="53"/>
        <item m="1" x="10"/>
        <item m="1" x="57"/>
        <item m="1" x="21"/>
        <item m="1" x="26"/>
        <item m="1" x="31"/>
        <item m="1" x="35"/>
        <item m="1" x="40"/>
        <item m="1" x="16"/>
        <item m="1" x="28"/>
        <item m="1" x="58"/>
        <item m="1" x="13"/>
        <item m="1" x="42"/>
        <item m="1" x="23"/>
        <item m="1" x="17"/>
        <item m="1" x="20"/>
        <item m="1" x="41"/>
        <item m="1" x="15"/>
        <item m="1" x="8"/>
        <item m="1" x="38"/>
        <item m="1" x="43"/>
        <item m="1" x="18"/>
        <item m="1" x="12"/>
        <item m="1" x="54"/>
        <item h="1" x="7"/>
        <item n="S BANGLA2" m="1" x="36"/>
        <item x="0"/>
        <item x="1"/>
        <item x="2"/>
        <item x="3"/>
        <item x="4"/>
        <item x="5"/>
        <item x="6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dataField="1" dragToRow="0" dragToCol="0" dragToPage="0" showAll="0" defaultSubtotal="0"/>
    <pivotField dataField="1" dragToRow="0" dragToCol="0" dragToPage="0" showAll="0" defaultSubtotal="0"/>
    <pivotField showAll="0">
      <items count="7">
        <item x="1"/>
        <item x="2"/>
        <item x="3"/>
        <item x="4"/>
        <item x="5"/>
        <item x="0"/>
        <item t="default"/>
      </items>
    </pivotField>
    <pivotField showAll="0">
      <items count="5">
        <item x="1"/>
        <item x="2"/>
        <item x="3"/>
        <item x="0"/>
        <item t="default"/>
      </items>
    </pivotField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8">
    <i>
      <x v="54"/>
    </i>
    <i>
      <x v="58"/>
    </i>
    <i>
      <x v="56"/>
    </i>
    <i>
      <x v="55"/>
    </i>
    <i>
      <x v="53"/>
    </i>
    <i>
      <x v="57"/>
    </i>
    <i>
      <x v="59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Nombre de PO" fld="2" subtotal="count" baseField="0" baseItem="0" numFmtId="168"/>
    <dataField name="  Qty Ordered" fld="8" baseField="0" baseItem="0" numFmtId="168"/>
    <dataField name="  Qty received" fld="10" baseField="0" baseItem="0" numFmtId="168"/>
    <dataField name="  Qty with quality issues" fld="12" baseField="0" baseItem="0" numFmtId="168"/>
    <dataField name="  $ Ordered" fld="9" baseField="0" baseItem="0" numFmtId="166"/>
    <dataField name="  $ received" fld="11" baseField="0" baseItem="0" numFmtId="166"/>
    <dataField name="  $ with quality issues" fld="13" baseField="0" baseItem="0" numFmtId="166"/>
    <dataField name="  DIF" fld="29" baseField="4" baseItem="10" numFmtId="9"/>
    <dataField name="   DOQ" fld="25" baseField="4" baseItem="17" numFmtId="9"/>
    <dataField name="  DOT" fld="30" baseField="0" baseItem="0" numFmtId="9"/>
    <dataField name="   SIFOT" fld="26" subtotal="average" baseField="4" baseItem="29" numFmtId="9"/>
    <dataField name="  Actual lead time" fld="15" subtotal="average" baseField="4" baseItem="43" numFmtId="1"/>
    <dataField name="  Delay" fld="22" subtotal="average" baseField="4" baseItem="5" numFmtId="3"/>
    <dataField name="  Absolute delay" fld="23" subtotal="average" baseField="4" baseItem="0" numFmtId="3"/>
  </dataFields>
  <formats count="32">
    <format dxfId="41">
      <pivotArea field="4" grandRow="1" outline="0" collapsedLevelsAreSubtotals="1" axis="axisRow" fieldPosition="0">
        <references count="1">
          <reference field="4294967294" count="1" selected="0">
            <x v="12"/>
          </reference>
        </references>
      </pivotArea>
    </format>
    <format dxfId="40">
      <pivotArea outline="0" fieldPosition="0">
        <references count="1">
          <reference field="4294967294" count="1">
            <x v="8"/>
          </reference>
        </references>
      </pivotArea>
    </format>
    <format dxfId="39">
      <pivotArea outline="0" fieldPosition="0">
        <references count="1">
          <reference field="4294967294" count="1">
            <x v="10"/>
          </reference>
        </references>
      </pivotArea>
    </format>
    <format dxfId="38">
      <pivotArea outline="0" fieldPosition="0">
        <references count="1">
          <reference field="4294967294" count="1">
            <x v="13"/>
          </reference>
        </references>
      </pivotArea>
    </format>
    <format dxfId="37">
      <pivotArea outline="0" collapsedLevelsAreSubtotals="1" fieldPosition="0">
        <references count="1">
          <reference field="4294967294" count="3" selected="0">
            <x v="4"/>
            <x v="5"/>
            <x v="6"/>
          </reference>
        </references>
      </pivotArea>
    </format>
    <format dxfId="36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35">
      <pivotArea dataOnly="0" labelOnly="1" outline="0" fieldPosition="0">
        <references count="1">
          <reference field="4294967294" count="9">
            <x v="0"/>
            <x v="4"/>
            <x v="5"/>
            <x v="6"/>
            <x v="8"/>
            <x v="10"/>
            <x v="11"/>
            <x v="12"/>
            <x v="13"/>
          </reference>
        </references>
      </pivotArea>
    </format>
    <format dxfId="34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3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">
      <pivotArea field="4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8"/>
            <x v="10"/>
            <x v="11"/>
            <x v="12"/>
            <x v="13"/>
          </reference>
        </references>
      </pivotArea>
    </format>
    <format dxfId="30">
      <pivotArea outline="0" fieldPosition="0">
        <references count="1">
          <reference field="4294967294" count="1">
            <x v="7"/>
          </reference>
        </references>
      </pivotArea>
    </format>
    <format dxfId="29">
      <pivotArea field="4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5">
      <pivotArea field="4" grandRow="1" outline="0" collapsedLevelsAreSubtotals="1" axis="axisRow" fieldPosition="0">
        <references count="1">
          <reference field="4294967294" count="1" selected="0">
            <x v="10"/>
          </reference>
        </references>
      </pivotArea>
    </format>
    <format dxfId="24">
      <pivotArea field="4" grandRow="1" outline="0" collapsedLevelsAreSubtotals="1" axis="axisRow" fieldPosition="0">
        <references count="1">
          <reference field="4294967294" count="1" selected="0">
            <x v="10"/>
          </reference>
        </references>
      </pivotArea>
    </format>
    <format dxfId="23">
      <pivotArea collapsedLevelsAreSubtotals="1" fieldPosition="0">
        <references count="2">
          <reference field="4294967294" count="1" selected="0">
            <x v="10"/>
          </reference>
          <reference field="4" count="1">
            <x v="7"/>
          </reference>
        </references>
      </pivotArea>
    </format>
    <format dxfId="22">
      <pivotArea collapsedLevelsAreSubtotals="1" fieldPosition="0">
        <references count="2">
          <reference field="4294967294" count="1" selected="0">
            <x v="8"/>
          </reference>
          <reference field="4" count="1">
            <x v="46"/>
          </reference>
        </references>
      </pivotArea>
    </format>
    <format dxfId="21">
      <pivotArea collapsedLevelsAreSubtotals="1" fieldPosition="0">
        <references count="2">
          <reference field="4294967294" count="1" selected="0">
            <x v="11"/>
          </reference>
          <reference field="4" count="1">
            <x v="25"/>
          </reference>
        </references>
      </pivotArea>
    </format>
    <format dxfId="20">
      <pivotArea field="4" grandRow="1" outline="0" collapsedLevelsAreSubtotals="1" axis="axisRow" fieldPosition="0">
        <references count="1">
          <reference field="4294967294" count="1" selected="0">
            <x v="11"/>
          </reference>
        </references>
      </pivotArea>
    </format>
    <format dxfId="19">
      <pivotArea field="4" grandRow="1" outline="0" collapsedLevelsAreSubtotals="1" axis="axisRow" fieldPosition="0">
        <references count="1">
          <reference field="4294967294" count="1" selected="0">
            <x v="11"/>
          </reference>
        </references>
      </pivotArea>
    </format>
    <format dxfId="18">
      <pivotArea collapsedLevelsAreSubtotals="1" fieldPosition="0">
        <references count="2">
          <reference field="4294967294" count="1" selected="0">
            <x v="7"/>
          </reference>
          <reference field="4" count="1">
            <x v="7"/>
          </reference>
        </references>
      </pivotArea>
    </format>
    <format dxfId="17">
      <pivotArea dataOnly="0" labelOnly="1" fieldPosition="0">
        <references count="1">
          <reference field="4" count="1">
            <x v="7"/>
          </reference>
        </references>
      </pivotArea>
    </format>
    <format dxfId="16">
      <pivotArea collapsedLevelsAreSubtotals="1" fieldPosition="0">
        <references count="2">
          <reference field="4294967294" count="1" selected="0">
            <x v="9"/>
          </reference>
          <reference field="4" count="1">
            <x v="7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7"/>
          </reference>
          <reference field="4" count="1">
            <x v="54"/>
          </reference>
        </references>
      </pivotArea>
    </format>
    <format dxfId="14">
      <pivotArea collapsedLevelsAreSubtotals="1" fieldPosition="0">
        <references count="2">
          <reference field="4294967294" count="1" selected="0">
            <x v="8"/>
          </reference>
          <reference field="4" count="1">
            <x v="58"/>
          </reference>
        </references>
      </pivotArea>
    </format>
    <format dxfId="13">
      <pivotArea dataOnly="0" labelOnly="1" fieldPosition="0">
        <references count="1">
          <reference field="4" count="1">
            <x v="54"/>
          </reference>
        </references>
      </pivotArea>
    </format>
    <format dxfId="12">
      <pivotArea collapsedLevelsAreSubtotals="1" fieldPosition="0">
        <references count="2">
          <reference field="4294967294" count="1" selected="0">
            <x v="9"/>
          </reference>
          <reference field="4" count="1">
            <x v="54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11"/>
          </reference>
          <reference field="4" count="1">
            <x v="57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11"/>
          </reference>
          <reference field="4" count="1">
            <x v="56"/>
          </reference>
        </references>
      </pivotArea>
    </format>
  </formats>
  <pivotTableStyleInfo name="PivotStyleMedium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50B20F-0194-4AC1-A3B3-40F1537AADE4}" name="Tableau croisé dynamique15" cacheId="1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7">
  <location ref="V5:W9" firstHeaderRow="1" firstDataRow="1" firstDataCol="1"/>
  <pivotFields count="31">
    <pivotField showAll="0"/>
    <pivotField showAll="0"/>
    <pivotField showAll="0"/>
    <pivotField multipleItemSelectionAllowed="1" showAll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61">
        <item m="1" x="55"/>
        <item m="1" x="52"/>
        <item m="1" x="9"/>
        <item m="1" x="48"/>
        <item m="1" x="45"/>
        <item m="1" x="50"/>
        <item m="1" x="27"/>
        <item m="1" x="14"/>
        <item m="1" x="49"/>
        <item m="1" x="30"/>
        <item m="1" x="19"/>
        <item m="1" x="56"/>
        <item m="1" x="33"/>
        <item m="1" x="22"/>
        <item m="1" x="24"/>
        <item m="1" x="47"/>
        <item m="1" x="25"/>
        <item m="1" x="29"/>
        <item m="1" x="34"/>
        <item m="1" x="39"/>
        <item m="1" x="46"/>
        <item m="1" x="51"/>
        <item m="1" x="59"/>
        <item m="1" x="11"/>
        <item m="1" x="32"/>
        <item m="1" x="37"/>
        <item m="1" x="44"/>
        <item m="1" x="53"/>
        <item m="1" x="10"/>
        <item m="1" x="57"/>
        <item m="1" x="21"/>
        <item m="1" x="26"/>
        <item m="1" x="31"/>
        <item m="1" x="35"/>
        <item m="1" x="40"/>
        <item m="1" x="16"/>
        <item m="1" x="28"/>
        <item m="1" x="58"/>
        <item m="1" x="13"/>
        <item m="1" x="42"/>
        <item m="1" x="23"/>
        <item m="1" x="17"/>
        <item m="1" x="20"/>
        <item m="1" x="41"/>
        <item m="1" x="15"/>
        <item m="1" x="8"/>
        <item m="1" x="38"/>
        <item m="1" x="43"/>
        <item m="1" x="18"/>
        <item m="1" x="12"/>
        <item m="1" x="54"/>
        <item h="1" x="7"/>
        <item h="1" m="1" x="36"/>
        <item h="1" x="0"/>
        <item h="1" x="1"/>
        <item h="1" x="2"/>
        <item h="1" x="3"/>
        <item h="1" x="4"/>
        <item h="1" x="5"/>
        <item h="1" x="6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1"/>
        <item x="0"/>
        <item h="1" x="3"/>
        <item t="default"/>
      </items>
    </pivotField>
    <pivotField dragToRow="0" dragToCol="0" dragToPage="0" showAll="0" defaultSubtotal="0"/>
    <pivotField dragToRow="0" dragToCol="0" dragToPage="0" showAll="0" defaultSubtotal="0"/>
    <pivotField showAll="0">
      <items count="7">
        <item sd="0" x="1"/>
        <item sd="0" x="2"/>
        <item sd="0" x="3"/>
        <item sd="0" x="4"/>
        <item x="5"/>
        <item x="0"/>
        <item t="default"/>
      </items>
    </pivotField>
    <pivotField showAll="0">
      <items count="5">
        <item x="1"/>
        <item x="2"/>
        <item x="3"/>
        <item x="0"/>
        <item t="default"/>
      </items>
    </pivotField>
    <pivotField dragToRow="0" dragToCol="0" dragToPage="0" showAll="0" defaultSubtotal="0"/>
    <pivotField dragToRow="0" dragToCol="0" dragToPage="0" showAll="0" defaultSubtotal="0"/>
  </pivotFields>
  <rowFields count="1">
    <field x="2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  $ Ordered" fld="9" showDataAs="percentOfTotal" baseField="21" baseItem="0" numFmtId="9"/>
  </dataFields>
  <formats count="5">
    <format dxfId="46">
      <pivotArea field="4" type="button" dataOnly="0" labelOnly="1" outline="0"/>
    </format>
    <format dxfId="45">
      <pivotArea field="4" type="button" dataOnly="0" labelOnly="1" outline="0"/>
    </format>
    <format dxfId="44">
      <pivotArea outline="0" fieldPosition="0">
        <references count="1">
          <reference field="4294967294" count="1">
            <x v="0"/>
          </reference>
        </references>
      </pivotArea>
    </format>
    <format dxfId="43">
      <pivotArea outline="0" collapsedLevelsAreSubtotals="1" fieldPosition="0"/>
    </format>
    <format dxfId="42">
      <pivotArea collapsedLevelsAreSubtotals="1" fieldPosition="0">
        <references count="1">
          <reference field="24" count="1">
            <x v="1"/>
          </reference>
        </references>
      </pivotArea>
    </format>
  </formats>
  <pivotTableStyleInfo name="PivotStyleMedium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DD9ECA-DCCD-410C-BB2C-47A1AD831D61}" name="Tableau croisé dynamique16" cacheId="1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1">
  <location ref="Y5:Z10" firstHeaderRow="1" firstDataRow="1" firstDataCol="1" rowPageCount="1" colPageCount="1"/>
  <pivotFields count="31">
    <pivotField showAll="0"/>
    <pivotField showAll="0"/>
    <pivotField showAll="0"/>
    <pivotField multipleItemSelectionAllowed="1" showAll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measureFilter="1" sortType="descending">
      <items count="61">
        <item n="S BANGLA" m="1" x="55"/>
        <item m="1" x="52"/>
        <item m="1" x="9"/>
        <item m="1" x="48"/>
        <item m="1" x="45"/>
        <item m="1" x="50"/>
        <item m="1" x="27"/>
        <item m="1" x="14"/>
        <item m="1" x="49"/>
        <item m="1" x="30"/>
        <item m="1" x="19"/>
        <item m="1" x="56"/>
        <item m="1" x="33"/>
        <item m="1" x="22"/>
        <item m="1" x="24"/>
        <item m="1" x="47"/>
        <item m="1" x="25"/>
        <item m="1" x="29"/>
        <item m="1" x="34"/>
        <item m="1" x="39"/>
        <item m="1" x="46"/>
        <item m="1" x="51"/>
        <item m="1" x="59"/>
        <item m="1" x="11"/>
        <item m="1" x="32"/>
        <item m="1" x="37"/>
        <item m="1" x="44"/>
        <item m="1" x="53"/>
        <item m="1" x="10"/>
        <item m="1" x="57"/>
        <item m="1" x="21"/>
        <item m="1" x="26"/>
        <item m="1" x="31"/>
        <item m="1" x="35"/>
        <item m="1" x="40"/>
        <item m="1" x="16"/>
        <item m="1" x="28"/>
        <item m="1" x="58"/>
        <item m="1" x="13"/>
        <item m="1" x="42"/>
        <item m="1" x="23"/>
        <item m="1" x="17"/>
        <item m="1" x="20"/>
        <item m="1" x="41"/>
        <item m="1" x="15"/>
        <item m="1" x="8"/>
        <item m="1" x="38"/>
        <item m="1" x="43"/>
        <item m="1" x="18"/>
        <item m="1" x="12"/>
        <item m="1" x="54"/>
        <item x="7"/>
        <item n="S BANGLA2" m="1" x="36"/>
        <item x="0"/>
        <item x="1"/>
        <item x="2"/>
        <item x="3"/>
        <item x="4"/>
        <item x="5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x="2"/>
        <item x="1"/>
        <item x="0"/>
        <item x="3"/>
        <item t="default"/>
      </items>
    </pivotField>
    <pivotField dragToRow="0" dragToCol="0" dragToPage="0" showAll="0" defaultSubtotal="0"/>
    <pivotField dragToRow="0" dragToCol="0" dragToPage="0" showAll="0" defaultSubtotal="0"/>
    <pivotField showAll="0">
      <items count="7">
        <item sd="0" x="1"/>
        <item sd="0" x="2"/>
        <item sd="0" x="3"/>
        <item sd="0" x="4"/>
        <item x="5"/>
        <item x="0"/>
        <item t="default"/>
      </items>
    </pivotField>
    <pivotField showAll="0">
      <items count="5">
        <item x="1"/>
        <item x="2"/>
        <item x="3"/>
        <item x="0"/>
        <item t="default"/>
      </items>
    </pivotField>
    <pivotField dragToRow="0" dragToCol="0" dragToPage="0" showAll="0" defaultSubtotal="0"/>
    <pivotField dragToRow="0" dragToCol="0" dragToPage="0" showAll="0" defaultSubtotal="0"/>
  </pivotFields>
  <rowFields count="1">
    <field x="4"/>
  </rowFields>
  <rowItems count="5">
    <i>
      <x v="54"/>
    </i>
    <i>
      <x v="58"/>
    </i>
    <i>
      <x v="55"/>
    </i>
    <i>
      <x v="59"/>
    </i>
    <i t="grand">
      <x/>
    </i>
  </rowItems>
  <colItems count="1">
    <i/>
  </colItems>
  <pageFields count="1">
    <pageField fld="24" item="1" hier="-1"/>
  </pageFields>
  <dataFields count="1">
    <dataField name=" $ Order delayed" fld="9" baseField="21" baseItem="0" numFmtId="166"/>
  </dataFields>
  <formats count="7">
    <format dxfId="53">
      <pivotArea field="4" type="button" dataOnly="0" labelOnly="1" outline="0" axis="axisRow" fieldPosition="0"/>
    </format>
    <format dxfId="52">
      <pivotArea field="4" type="button" dataOnly="0" labelOnly="1" outline="0" axis="axisRow" fieldPosition="0"/>
    </format>
    <format dxfId="51">
      <pivotArea outline="0" fieldPosition="0">
        <references count="1">
          <reference field="4294967294" count="1">
            <x v="0"/>
          </reference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24" count="1">
            <x v="1"/>
          </reference>
        </references>
      </pivotArea>
    </format>
    <format dxfId="48">
      <pivotArea dataOnly="0" labelOnly="1" outline="0" axis="axisValues" fieldPosition="0"/>
    </format>
    <format dxfId="47">
      <pivotArea collapsedLevelsAreSubtotals="1" fieldPosition="0">
        <references count="1">
          <reference field="4" count="1">
            <x v="7"/>
          </reference>
        </references>
      </pivotArea>
    </format>
  </formats>
  <chartFormats count="1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6" showRowHeaders="1" showColHeaders="1" showRowStripes="0" showColStripes="0" showLastColumn="1"/>
  <filters count="1">
    <filter fld="4" type="count" evalOrder="-1" id="14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A4ECD-A97D-4C97-82F1-A8EECFBCBBD2}">
  <sheetPr>
    <tabColor theme="1"/>
  </sheetPr>
  <dimension ref="A1:BI323"/>
  <sheetViews>
    <sheetView showGridLines="0" zoomScaleNormal="100" workbookViewId="0">
      <pane xSplit="5" ySplit="1" topLeftCell="G2" activePane="bottomRight" state="frozen"/>
      <selection activeCell="O16" sqref="O16"/>
      <selection pane="topRight" activeCell="O16" sqref="O16"/>
      <selection pane="bottomLeft" activeCell="O16" sqref="O16"/>
      <selection pane="bottomRight" activeCell="G5" sqref="G5"/>
    </sheetView>
  </sheetViews>
  <sheetFormatPr baseColWidth="10" defaultColWidth="10.6796875" defaultRowHeight="14.75" outlineLevelCol="1" x14ac:dyDescent="0.75"/>
  <cols>
    <col min="1" max="1" width="14.40625" bestFit="1" customWidth="1"/>
    <col min="2" max="2" width="13" customWidth="1"/>
    <col min="3" max="3" width="16" customWidth="1"/>
    <col min="4" max="6" width="13" customWidth="1"/>
    <col min="7" max="8" width="13" style="10" customWidth="1"/>
    <col min="9" max="9" width="13" style="24" customWidth="1"/>
    <col min="10" max="10" width="13" style="18" customWidth="1"/>
    <col min="11" max="12" width="13" style="24" customWidth="1"/>
    <col min="13" max="17" width="15.26953125" style="24" customWidth="1"/>
    <col min="18" max="19" width="12.40625" style="24" customWidth="1"/>
    <col min="20" max="20" width="12.40625" style="18" customWidth="1" outlineLevel="1"/>
    <col min="21" max="21" width="12.40625" style="24" customWidth="1"/>
    <col min="22" max="22" width="12.40625" style="18" customWidth="1" outlineLevel="1"/>
    <col min="23" max="23" width="13.6796875" customWidth="1"/>
    <col min="24" max="24" width="12.58984375" style="11" customWidth="1"/>
    <col min="25" max="25" width="10.6796875" style="11"/>
    <col min="26" max="26" width="7.1328125" customWidth="1"/>
    <col min="27" max="27" width="6.6796875" customWidth="1"/>
    <col min="28" max="28" width="6.26953125" style="5" customWidth="1"/>
    <col min="29" max="29" width="13.40625" bestFit="1" customWidth="1"/>
    <col min="30" max="30" width="17.40625" bestFit="1" customWidth="1"/>
    <col min="31" max="31" width="14.40625" style="1" bestFit="1" customWidth="1"/>
    <col min="32" max="32" width="16.1328125" bestFit="1" customWidth="1"/>
    <col min="33" max="33" width="9" customWidth="1"/>
    <col min="40" max="61" width="10.6796875" hidden="1" customWidth="1"/>
  </cols>
  <sheetData>
    <row r="1" spans="1:61" s="6" customFormat="1" ht="45.75" customHeight="1" x14ac:dyDescent="0.75">
      <c r="A1" s="48" t="s">
        <v>455</v>
      </c>
      <c r="B1" s="48" t="s">
        <v>456</v>
      </c>
      <c r="C1" s="48" t="s">
        <v>458</v>
      </c>
      <c r="D1" s="48" t="s">
        <v>640</v>
      </c>
      <c r="E1" s="48" t="s">
        <v>457</v>
      </c>
      <c r="F1" s="48" t="s">
        <v>459</v>
      </c>
      <c r="G1" s="48" t="s">
        <v>460</v>
      </c>
      <c r="H1" s="48" t="s">
        <v>461</v>
      </c>
      <c r="I1" s="49" t="s">
        <v>633</v>
      </c>
      <c r="J1" s="50" t="s">
        <v>648</v>
      </c>
      <c r="K1" s="49" t="s">
        <v>634</v>
      </c>
      <c r="L1" s="49" t="s">
        <v>645</v>
      </c>
      <c r="M1" s="49" t="s">
        <v>544</v>
      </c>
      <c r="N1" s="49" t="s">
        <v>646</v>
      </c>
      <c r="O1" s="49" t="s">
        <v>641</v>
      </c>
      <c r="P1" s="49" t="s">
        <v>639</v>
      </c>
      <c r="Q1" s="47" t="s">
        <v>642</v>
      </c>
      <c r="R1" s="47" t="s">
        <v>643</v>
      </c>
      <c r="S1" s="47" t="s">
        <v>675</v>
      </c>
      <c r="T1" s="54" t="s">
        <v>677</v>
      </c>
      <c r="U1" s="47" t="s">
        <v>644</v>
      </c>
      <c r="V1" s="54" t="s">
        <v>676</v>
      </c>
      <c r="W1" s="47" t="s">
        <v>545</v>
      </c>
      <c r="X1" s="43" t="s">
        <v>546</v>
      </c>
      <c r="Y1" s="43" t="s">
        <v>670</v>
      </c>
      <c r="Z1" s="51"/>
      <c r="AA1" s="52">
        <v>-7</v>
      </c>
      <c r="AB1" s="53">
        <v>7</v>
      </c>
      <c r="AE1" s="14"/>
      <c r="AN1" s="13" t="s">
        <v>455</v>
      </c>
      <c r="AO1" s="13" t="s">
        <v>456</v>
      </c>
      <c r="AP1" s="13" t="s">
        <v>458</v>
      </c>
      <c r="AQ1" s="13" t="s">
        <v>640</v>
      </c>
      <c r="AR1" s="13" t="s">
        <v>457</v>
      </c>
      <c r="AS1" s="13" t="s">
        <v>459</v>
      </c>
      <c r="AT1" s="13" t="s">
        <v>460</v>
      </c>
      <c r="AU1" s="13" t="s">
        <v>461</v>
      </c>
      <c r="AV1" s="21" t="s">
        <v>633</v>
      </c>
      <c r="AW1" s="15" t="s">
        <v>648</v>
      </c>
      <c r="AX1" s="21" t="s">
        <v>634</v>
      </c>
      <c r="AY1" s="21" t="s">
        <v>645</v>
      </c>
      <c r="AZ1" s="21" t="s">
        <v>544</v>
      </c>
      <c r="BA1" s="21" t="s">
        <v>646</v>
      </c>
      <c r="BB1" s="21" t="s">
        <v>641</v>
      </c>
      <c r="BC1" s="21" t="s">
        <v>639</v>
      </c>
      <c r="BD1" s="42" t="s">
        <v>642</v>
      </c>
      <c r="BE1" s="42" t="s">
        <v>643</v>
      </c>
      <c r="BF1" s="42" t="s">
        <v>644</v>
      </c>
      <c r="BG1" s="42" t="s">
        <v>545</v>
      </c>
      <c r="BH1" s="43" t="s">
        <v>546</v>
      </c>
      <c r="BI1" s="43" t="s">
        <v>670</v>
      </c>
    </row>
    <row r="2" spans="1:61" x14ac:dyDescent="0.75">
      <c r="A2" s="2" t="s">
        <v>92</v>
      </c>
      <c r="B2" s="2" t="s">
        <v>570</v>
      </c>
      <c r="C2" s="2" t="s">
        <v>93</v>
      </c>
      <c r="D2" s="3">
        <v>43761</v>
      </c>
      <c r="E2" s="2" t="s">
        <v>681</v>
      </c>
      <c r="F2" s="2" t="s">
        <v>526</v>
      </c>
      <c r="G2" s="3">
        <v>43779</v>
      </c>
      <c r="H2" s="3">
        <v>43779</v>
      </c>
      <c r="I2" s="22">
        <v>60</v>
      </c>
      <c r="J2" s="16">
        <v>1379.4</v>
      </c>
      <c r="K2" s="22">
        <v>0</v>
      </c>
      <c r="L2" s="38">
        <f t="shared" ref="L2:L65" si="0">K2*J2/I2</f>
        <v>0</v>
      </c>
      <c r="M2" s="22">
        <v>0</v>
      </c>
      <c r="N2" s="38">
        <f t="shared" ref="N2:N65" si="1">M2*J2/I2</f>
        <v>0</v>
      </c>
      <c r="O2" s="22">
        <v>18</v>
      </c>
      <c r="P2" s="22">
        <f t="shared" ref="P2:P65" si="2">H2-D2</f>
        <v>18</v>
      </c>
      <c r="Q2" s="34">
        <f t="shared" ref="Q2:Q65" si="3">IFERROR(IF(L2/J2&gt;1,1,L2/J2),0)</f>
        <v>0</v>
      </c>
      <c r="R2" s="34" t="str">
        <f t="shared" ref="R2:R65" si="4">IFERROR(1-N2/L2,"-")</f>
        <v>-</v>
      </c>
      <c r="S2" s="37">
        <f t="shared" ref="S2:S65" si="5">IF(Y2="OK",1,0)</f>
        <v>1</v>
      </c>
      <c r="T2" s="55">
        <f t="shared" ref="T2:T65" si="6">S2*L2</f>
        <v>0</v>
      </c>
      <c r="U2" s="37">
        <f t="shared" ref="U2:U65" si="7">IFERROR(Q2*R2*S2,0)</f>
        <v>0</v>
      </c>
      <c r="V2" s="55">
        <f t="shared" ref="V2:V65" si="8">J2*U2</f>
        <v>0</v>
      </c>
      <c r="W2" s="57">
        <f t="shared" ref="W2:W65" si="9">P2-O2</f>
        <v>0</v>
      </c>
      <c r="X2" s="4">
        <f t="shared" ref="X2:X65" si="10">ABS(W2)</f>
        <v>0</v>
      </c>
      <c r="Y2" s="4" t="str">
        <f t="shared" ref="Y2:Y65" si="11">IF(W2&lt;$AA$1,"Early",IF(W2&gt;$AB$1,"Late","OK"))</f>
        <v>OK</v>
      </c>
      <c r="Z2" s="30"/>
      <c r="AB2"/>
      <c r="AE2"/>
    </row>
    <row r="3" spans="1:61" x14ac:dyDescent="0.75">
      <c r="A3" s="2" t="s">
        <v>94</v>
      </c>
      <c r="B3" s="2" t="s">
        <v>571</v>
      </c>
      <c r="C3" s="2" t="s">
        <v>93</v>
      </c>
      <c r="D3" s="3">
        <v>43761</v>
      </c>
      <c r="E3" s="2" t="s">
        <v>681</v>
      </c>
      <c r="F3" s="2" t="s">
        <v>526</v>
      </c>
      <c r="G3" s="3">
        <v>43779</v>
      </c>
      <c r="H3" s="3">
        <v>43779</v>
      </c>
      <c r="I3" s="22">
        <v>60</v>
      </c>
      <c r="J3" s="16">
        <v>1379.4</v>
      </c>
      <c r="K3" s="22">
        <v>60</v>
      </c>
      <c r="L3" s="38">
        <f t="shared" si="0"/>
        <v>1379.4</v>
      </c>
      <c r="M3" s="22">
        <v>0</v>
      </c>
      <c r="N3" s="38">
        <f t="shared" si="1"/>
        <v>0</v>
      </c>
      <c r="O3" s="22">
        <v>18</v>
      </c>
      <c r="P3" s="22">
        <f t="shared" si="2"/>
        <v>18</v>
      </c>
      <c r="Q3" s="34">
        <f t="shared" si="3"/>
        <v>1</v>
      </c>
      <c r="R3" s="34">
        <f t="shared" si="4"/>
        <v>1</v>
      </c>
      <c r="S3" s="37">
        <f t="shared" si="5"/>
        <v>1</v>
      </c>
      <c r="T3" s="55">
        <f t="shared" si="6"/>
        <v>1379.4</v>
      </c>
      <c r="U3" s="37">
        <f t="shared" si="7"/>
        <v>1</v>
      </c>
      <c r="V3" s="55">
        <f t="shared" si="8"/>
        <v>1379.4</v>
      </c>
      <c r="W3" s="57">
        <f t="shared" si="9"/>
        <v>0</v>
      </c>
      <c r="X3" s="4">
        <f t="shared" si="10"/>
        <v>0</v>
      </c>
      <c r="Y3" s="4" t="str">
        <f t="shared" si="11"/>
        <v>OK</v>
      </c>
      <c r="Z3" s="30"/>
      <c r="AB3"/>
      <c r="AE3"/>
    </row>
    <row r="4" spans="1:61" x14ac:dyDescent="0.75">
      <c r="A4" s="2" t="s">
        <v>95</v>
      </c>
      <c r="B4" s="2" t="s">
        <v>572</v>
      </c>
      <c r="C4" s="2" t="s">
        <v>93</v>
      </c>
      <c r="D4" s="3">
        <v>43761</v>
      </c>
      <c r="E4" s="2" t="s">
        <v>681</v>
      </c>
      <c r="F4" s="2" t="s">
        <v>526</v>
      </c>
      <c r="G4" s="3">
        <v>43779</v>
      </c>
      <c r="H4" s="3">
        <v>43779</v>
      </c>
      <c r="I4" s="22">
        <v>160</v>
      </c>
      <c r="J4" s="16">
        <v>4798.3999999999996</v>
      </c>
      <c r="K4" s="22">
        <v>160</v>
      </c>
      <c r="L4" s="38">
        <f t="shared" si="0"/>
        <v>4798.3999999999996</v>
      </c>
      <c r="M4" s="22">
        <v>0</v>
      </c>
      <c r="N4" s="38">
        <f t="shared" si="1"/>
        <v>0</v>
      </c>
      <c r="O4" s="22">
        <v>18</v>
      </c>
      <c r="P4" s="22">
        <f t="shared" si="2"/>
        <v>18</v>
      </c>
      <c r="Q4" s="34">
        <f t="shared" si="3"/>
        <v>1</v>
      </c>
      <c r="R4" s="34">
        <f t="shared" si="4"/>
        <v>1</v>
      </c>
      <c r="S4" s="37">
        <f t="shared" si="5"/>
        <v>1</v>
      </c>
      <c r="T4" s="55">
        <f t="shared" si="6"/>
        <v>4798.3999999999996</v>
      </c>
      <c r="U4" s="37">
        <f t="shared" si="7"/>
        <v>1</v>
      </c>
      <c r="V4" s="55">
        <f t="shared" si="8"/>
        <v>4798.3999999999996</v>
      </c>
      <c r="W4" s="57">
        <f t="shared" si="9"/>
        <v>0</v>
      </c>
      <c r="X4" s="4">
        <f t="shared" si="10"/>
        <v>0</v>
      </c>
      <c r="Y4" s="4" t="str">
        <f t="shared" si="11"/>
        <v>OK</v>
      </c>
      <c r="Z4" s="30"/>
      <c r="AB4"/>
      <c r="AE4"/>
    </row>
    <row r="5" spans="1:61" x14ac:dyDescent="0.75">
      <c r="A5" s="2" t="s">
        <v>96</v>
      </c>
      <c r="B5" s="2" t="s">
        <v>573</v>
      </c>
      <c r="C5" s="2" t="s">
        <v>93</v>
      </c>
      <c r="D5" s="3">
        <v>43761</v>
      </c>
      <c r="E5" s="2" t="s">
        <v>681</v>
      </c>
      <c r="F5" s="2" t="s">
        <v>526</v>
      </c>
      <c r="G5" s="3">
        <v>43779</v>
      </c>
      <c r="H5" s="3">
        <v>43779</v>
      </c>
      <c r="I5" s="22">
        <v>40</v>
      </c>
      <c r="J5" s="16">
        <v>1199.5999999999999</v>
      </c>
      <c r="K5" s="22">
        <v>40</v>
      </c>
      <c r="L5" s="38">
        <f t="shared" si="0"/>
        <v>1199.5999999999999</v>
      </c>
      <c r="M5" s="22">
        <v>0</v>
      </c>
      <c r="N5" s="38">
        <f t="shared" si="1"/>
        <v>0</v>
      </c>
      <c r="O5" s="22">
        <v>18</v>
      </c>
      <c r="P5" s="22">
        <f t="shared" si="2"/>
        <v>18</v>
      </c>
      <c r="Q5" s="34">
        <f t="shared" si="3"/>
        <v>1</v>
      </c>
      <c r="R5" s="34">
        <f t="shared" si="4"/>
        <v>1</v>
      </c>
      <c r="S5" s="37">
        <f t="shared" si="5"/>
        <v>1</v>
      </c>
      <c r="T5" s="55">
        <f t="shared" si="6"/>
        <v>1199.5999999999999</v>
      </c>
      <c r="U5" s="37">
        <f t="shared" si="7"/>
        <v>1</v>
      </c>
      <c r="V5" s="55">
        <f t="shared" si="8"/>
        <v>1199.5999999999999</v>
      </c>
      <c r="W5" s="57">
        <f t="shared" si="9"/>
        <v>0</v>
      </c>
      <c r="X5" s="4">
        <f t="shared" si="10"/>
        <v>0</v>
      </c>
      <c r="Y5" s="4" t="str">
        <f t="shared" si="11"/>
        <v>OK</v>
      </c>
      <c r="Z5" s="30"/>
      <c r="AB5"/>
      <c r="AE5"/>
    </row>
    <row r="6" spans="1:61" x14ac:dyDescent="0.75">
      <c r="A6" s="2" t="s">
        <v>97</v>
      </c>
      <c r="B6" s="2" t="s">
        <v>574</v>
      </c>
      <c r="C6" s="2" t="s">
        <v>93</v>
      </c>
      <c r="D6" s="3">
        <v>43761</v>
      </c>
      <c r="E6" s="2" t="s">
        <v>681</v>
      </c>
      <c r="F6" s="2" t="s">
        <v>526</v>
      </c>
      <c r="G6" s="3">
        <v>43779</v>
      </c>
      <c r="H6" s="3">
        <v>43779</v>
      </c>
      <c r="I6" s="22">
        <v>40</v>
      </c>
      <c r="J6" s="16">
        <v>1199.5999999999999</v>
      </c>
      <c r="K6" s="22">
        <v>28</v>
      </c>
      <c r="L6" s="38">
        <f t="shared" si="0"/>
        <v>839.71999999999991</v>
      </c>
      <c r="M6" s="22">
        <v>0</v>
      </c>
      <c r="N6" s="38">
        <f t="shared" si="1"/>
        <v>0</v>
      </c>
      <c r="O6" s="22">
        <v>18</v>
      </c>
      <c r="P6" s="22">
        <f t="shared" si="2"/>
        <v>18</v>
      </c>
      <c r="Q6" s="34">
        <f t="shared" si="3"/>
        <v>0.7</v>
      </c>
      <c r="R6" s="34">
        <f t="shared" si="4"/>
        <v>1</v>
      </c>
      <c r="S6" s="37">
        <f t="shared" si="5"/>
        <v>1</v>
      </c>
      <c r="T6" s="55">
        <f t="shared" si="6"/>
        <v>839.71999999999991</v>
      </c>
      <c r="U6" s="37">
        <f t="shared" si="7"/>
        <v>0.7</v>
      </c>
      <c r="V6" s="55">
        <f t="shared" si="8"/>
        <v>839.71999999999991</v>
      </c>
      <c r="W6" s="57">
        <f t="shared" si="9"/>
        <v>0</v>
      </c>
      <c r="X6" s="4">
        <f t="shared" si="10"/>
        <v>0</v>
      </c>
      <c r="Y6" s="4" t="str">
        <f t="shared" si="11"/>
        <v>OK</v>
      </c>
      <c r="Z6" s="30"/>
      <c r="AB6"/>
      <c r="AE6"/>
    </row>
    <row r="7" spans="1:61" x14ac:dyDescent="0.75">
      <c r="A7" s="2" t="s">
        <v>92</v>
      </c>
      <c r="B7" s="2" t="s">
        <v>570</v>
      </c>
      <c r="C7" s="2" t="s">
        <v>101</v>
      </c>
      <c r="D7" s="3">
        <v>43768</v>
      </c>
      <c r="E7" s="2" t="s">
        <v>681</v>
      </c>
      <c r="F7" s="2" t="s">
        <v>526</v>
      </c>
      <c r="G7" s="3">
        <v>43786</v>
      </c>
      <c r="H7" s="3">
        <v>43786</v>
      </c>
      <c r="I7" s="22">
        <v>20</v>
      </c>
      <c r="J7" s="16">
        <v>459.8</v>
      </c>
      <c r="K7" s="22">
        <v>20</v>
      </c>
      <c r="L7" s="38">
        <f t="shared" si="0"/>
        <v>459.8</v>
      </c>
      <c r="M7" s="22">
        <v>0</v>
      </c>
      <c r="N7" s="38">
        <f t="shared" si="1"/>
        <v>0</v>
      </c>
      <c r="O7" s="22">
        <v>18</v>
      </c>
      <c r="P7" s="22">
        <f t="shared" si="2"/>
        <v>18</v>
      </c>
      <c r="Q7" s="34">
        <f t="shared" si="3"/>
        <v>1</v>
      </c>
      <c r="R7" s="34">
        <f t="shared" si="4"/>
        <v>1</v>
      </c>
      <c r="S7" s="37">
        <f t="shared" si="5"/>
        <v>1</v>
      </c>
      <c r="T7" s="55">
        <f t="shared" si="6"/>
        <v>459.8</v>
      </c>
      <c r="U7" s="37">
        <f t="shared" si="7"/>
        <v>1</v>
      </c>
      <c r="V7" s="55">
        <f t="shared" si="8"/>
        <v>459.8</v>
      </c>
      <c r="W7" s="57">
        <f t="shared" si="9"/>
        <v>0</v>
      </c>
      <c r="X7" s="4">
        <f t="shared" si="10"/>
        <v>0</v>
      </c>
      <c r="Y7" s="4" t="str">
        <f t="shared" si="11"/>
        <v>OK</v>
      </c>
      <c r="Z7" s="30"/>
      <c r="AB7"/>
      <c r="AE7"/>
    </row>
    <row r="8" spans="1:61" x14ac:dyDescent="0.75">
      <c r="A8" s="2" t="s">
        <v>95</v>
      </c>
      <c r="B8" s="2" t="s">
        <v>572</v>
      </c>
      <c r="C8" s="2" t="s">
        <v>101</v>
      </c>
      <c r="D8" s="3">
        <v>43768</v>
      </c>
      <c r="E8" s="2" t="s">
        <v>681</v>
      </c>
      <c r="F8" s="2" t="s">
        <v>526</v>
      </c>
      <c r="G8" s="3">
        <v>43786</v>
      </c>
      <c r="H8" s="3">
        <v>43786</v>
      </c>
      <c r="I8" s="22">
        <v>120</v>
      </c>
      <c r="J8" s="16">
        <v>3598.8</v>
      </c>
      <c r="K8" s="22">
        <v>120</v>
      </c>
      <c r="L8" s="38">
        <f t="shared" si="0"/>
        <v>3598.8</v>
      </c>
      <c r="M8" s="22">
        <v>0</v>
      </c>
      <c r="N8" s="38">
        <f t="shared" si="1"/>
        <v>0</v>
      </c>
      <c r="O8" s="22">
        <v>18</v>
      </c>
      <c r="P8" s="22">
        <f t="shared" si="2"/>
        <v>18</v>
      </c>
      <c r="Q8" s="34">
        <f t="shared" si="3"/>
        <v>1</v>
      </c>
      <c r="R8" s="34">
        <f t="shared" si="4"/>
        <v>1</v>
      </c>
      <c r="S8" s="37">
        <f t="shared" si="5"/>
        <v>1</v>
      </c>
      <c r="T8" s="55">
        <f t="shared" si="6"/>
        <v>3598.8</v>
      </c>
      <c r="U8" s="37">
        <f t="shared" si="7"/>
        <v>1</v>
      </c>
      <c r="V8" s="55">
        <f t="shared" si="8"/>
        <v>3598.8</v>
      </c>
      <c r="W8" s="57">
        <f t="shared" si="9"/>
        <v>0</v>
      </c>
      <c r="X8" s="4">
        <f t="shared" si="10"/>
        <v>0</v>
      </c>
      <c r="Y8" s="4" t="str">
        <f t="shared" si="11"/>
        <v>OK</v>
      </c>
      <c r="Z8" s="30"/>
      <c r="AB8"/>
      <c r="AE8"/>
    </row>
    <row r="9" spans="1:61" x14ac:dyDescent="0.75">
      <c r="A9" s="2" t="s">
        <v>109</v>
      </c>
      <c r="B9" s="2" t="s">
        <v>583</v>
      </c>
      <c r="C9" s="2" t="s">
        <v>110</v>
      </c>
      <c r="D9" s="3">
        <v>43769</v>
      </c>
      <c r="E9" s="2" t="s">
        <v>681</v>
      </c>
      <c r="F9" s="2" t="s">
        <v>526</v>
      </c>
      <c r="G9" s="3">
        <v>43787</v>
      </c>
      <c r="H9" s="3">
        <v>43787</v>
      </c>
      <c r="I9" s="23">
        <v>93</v>
      </c>
      <c r="J9" s="17">
        <v>11159.07</v>
      </c>
      <c r="K9" s="22">
        <v>93</v>
      </c>
      <c r="L9" s="38">
        <f t="shared" si="0"/>
        <v>11159.07</v>
      </c>
      <c r="M9" s="22">
        <v>0</v>
      </c>
      <c r="N9" s="38">
        <f t="shared" si="1"/>
        <v>0</v>
      </c>
      <c r="O9" s="22">
        <v>18</v>
      </c>
      <c r="P9" s="22">
        <f t="shared" si="2"/>
        <v>18</v>
      </c>
      <c r="Q9" s="34">
        <f t="shared" si="3"/>
        <v>1</v>
      </c>
      <c r="R9" s="34">
        <f t="shared" si="4"/>
        <v>1</v>
      </c>
      <c r="S9" s="37">
        <f t="shared" si="5"/>
        <v>1</v>
      </c>
      <c r="T9" s="55">
        <f t="shared" si="6"/>
        <v>11159.07</v>
      </c>
      <c r="U9" s="37">
        <f t="shared" si="7"/>
        <v>1</v>
      </c>
      <c r="V9" s="55">
        <f t="shared" si="8"/>
        <v>11159.07</v>
      </c>
      <c r="W9" s="57">
        <f t="shared" si="9"/>
        <v>0</v>
      </c>
      <c r="X9" s="4">
        <f t="shared" si="10"/>
        <v>0</v>
      </c>
      <c r="Y9" s="4" t="str">
        <f t="shared" si="11"/>
        <v>OK</v>
      </c>
      <c r="Z9" s="30"/>
      <c r="AB9"/>
      <c r="AE9"/>
    </row>
    <row r="10" spans="1:61" x14ac:dyDescent="0.75">
      <c r="A10" s="2" t="s">
        <v>109</v>
      </c>
      <c r="B10" s="2" t="s">
        <v>583</v>
      </c>
      <c r="C10" s="2" t="s">
        <v>131</v>
      </c>
      <c r="D10" s="3">
        <v>43776</v>
      </c>
      <c r="E10" s="2" t="s">
        <v>681</v>
      </c>
      <c r="F10" s="2" t="s">
        <v>526</v>
      </c>
      <c r="G10" s="3">
        <v>43794</v>
      </c>
      <c r="H10" s="3">
        <v>43794</v>
      </c>
      <c r="I10" s="22">
        <v>24</v>
      </c>
      <c r="J10" s="16">
        <v>2879.76</v>
      </c>
      <c r="K10" s="22">
        <v>7</v>
      </c>
      <c r="L10" s="38">
        <f t="shared" si="0"/>
        <v>839.93</v>
      </c>
      <c r="M10" s="22">
        <v>0</v>
      </c>
      <c r="N10" s="38">
        <f t="shared" si="1"/>
        <v>0</v>
      </c>
      <c r="O10" s="22">
        <v>18</v>
      </c>
      <c r="P10" s="22">
        <f t="shared" si="2"/>
        <v>18</v>
      </c>
      <c r="Q10" s="34">
        <f t="shared" si="3"/>
        <v>0.29166666666666663</v>
      </c>
      <c r="R10" s="34">
        <f t="shared" si="4"/>
        <v>1</v>
      </c>
      <c r="S10" s="37">
        <f t="shared" si="5"/>
        <v>1</v>
      </c>
      <c r="T10" s="55">
        <f t="shared" si="6"/>
        <v>839.93</v>
      </c>
      <c r="U10" s="37">
        <f t="shared" si="7"/>
        <v>0.29166666666666663</v>
      </c>
      <c r="V10" s="55">
        <f t="shared" si="8"/>
        <v>839.93</v>
      </c>
      <c r="W10" s="57">
        <f t="shared" si="9"/>
        <v>0</v>
      </c>
      <c r="X10" s="4">
        <f t="shared" si="10"/>
        <v>0</v>
      </c>
      <c r="Y10" s="4" t="str">
        <f t="shared" si="11"/>
        <v>OK</v>
      </c>
      <c r="Z10" s="30"/>
      <c r="AB10"/>
      <c r="AE10"/>
    </row>
    <row r="11" spans="1:61" x14ac:dyDescent="0.75">
      <c r="A11" s="2" t="s">
        <v>66</v>
      </c>
      <c r="B11" s="2" t="s">
        <v>555</v>
      </c>
      <c r="C11" s="2" t="s">
        <v>117</v>
      </c>
      <c r="D11" s="3">
        <v>43666</v>
      </c>
      <c r="E11" s="2" t="s">
        <v>687</v>
      </c>
      <c r="F11" s="2" t="s">
        <v>492</v>
      </c>
      <c r="G11" s="3">
        <v>43751</v>
      </c>
      <c r="H11" s="3">
        <v>43799</v>
      </c>
      <c r="I11" s="22">
        <v>180</v>
      </c>
      <c r="J11" s="16">
        <v>3598.2</v>
      </c>
      <c r="K11" s="22">
        <v>180</v>
      </c>
      <c r="L11" s="38">
        <f t="shared" si="0"/>
        <v>3598.2</v>
      </c>
      <c r="M11" s="22">
        <v>18</v>
      </c>
      <c r="N11" s="38">
        <f t="shared" si="1"/>
        <v>359.82</v>
      </c>
      <c r="O11" s="22">
        <v>85</v>
      </c>
      <c r="P11" s="22">
        <f t="shared" si="2"/>
        <v>133</v>
      </c>
      <c r="Q11" s="34">
        <f t="shared" si="3"/>
        <v>1</v>
      </c>
      <c r="R11" s="34">
        <f t="shared" si="4"/>
        <v>0.9</v>
      </c>
      <c r="S11" s="37">
        <f t="shared" si="5"/>
        <v>0</v>
      </c>
      <c r="T11" s="55">
        <f t="shared" si="6"/>
        <v>0</v>
      </c>
      <c r="U11" s="37">
        <f t="shared" si="7"/>
        <v>0</v>
      </c>
      <c r="V11" s="55">
        <f t="shared" si="8"/>
        <v>0</v>
      </c>
      <c r="W11" s="57">
        <f t="shared" si="9"/>
        <v>48</v>
      </c>
      <c r="X11" s="4">
        <f t="shared" si="10"/>
        <v>48</v>
      </c>
      <c r="Y11" s="4" t="str">
        <f t="shared" si="11"/>
        <v>Late</v>
      </c>
      <c r="Z11" s="30"/>
    </row>
    <row r="12" spans="1:61" x14ac:dyDescent="0.75">
      <c r="A12" s="2" t="s">
        <v>118</v>
      </c>
      <c r="B12" s="2" t="s">
        <v>590</v>
      </c>
      <c r="C12" s="2" t="s">
        <v>119</v>
      </c>
      <c r="D12" s="3">
        <v>43673</v>
      </c>
      <c r="E12" s="2" t="s">
        <v>687</v>
      </c>
      <c r="F12" s="2" t="s">
        <v>492</v>
      </c>
      <c r="G12" s="3">
        <v>43758</v>
      </c>
      <c r="H12" s="3">
        <v>43799</v>
      </c>
      <c r="I12" s="22">
        <v>240</v>
      </c>
      <c r="J12" s="16">
        <v>5997.6</v>
      </c>
      <c r="K12" s="22">
        <v>240</v>
      </c>
      <c r="L12" s="38">
        <f t="shared" si="0"/>
        <v>5997.6</v>
      </c>
      <c r="M12" s="22">
        <v>43</v>
      </c>
      <c r="N12" s="38">
        <f t="shared" si="1"/>
        <v>1074.5700000000002</v>
      </c>
      <c r="O12" s="22">
        <v>85</v>
      </c>
      <c r="P12" s="22">
        <f t="shared" si="2"/>
        <v>126</v>
      </c>
      <c r="Q12" s="34">
        <f t="shared" si="3"/>
        <v>1</v>
      </c>
      <c r="R12" s="34">
        <f t="shared" si="4"/>
        <v>0.8208333333333333</v>
      </c>
      <c r="S12" s="37">
        <f t="shared" si="5"/>
        <v>0</v>
      </c>
      <c r="T12" s="55">
        <f t="shared" si="6"/>
        <v>0</v>
      </c>
      <c r="U12" s="37">
        <f t="shared" si="7"/>
        <v>0</v>
      </c>
      <c r="V12" s="55">
        <f t="shared" si="8"/>
        <v>0</v>
      </c>
      <c r="W12" s="57">
        <f t="shared" si="9"/>
        <v>41</v>
      </c>
      <c r="X12" s="4">
        <f t="shared" si="10"/>
        <v>41</v>
      </c>
      <c r="Y12" s="4" t="str">
        <f t="shared" si="11"/>
        <v>Late</v>
      </c>
      <c r="Z12" s="30"/>
    </row>
    <row r="13" spans="1:61" x14ac:dyDescent="0.75">
      <c r="A13" s="2" t="s">
        <v>57</v>
      </c>
      <c r="B13" s="2" t="s">
        <v>550</v>
      </c>
      <c r="C13" s="2" t="s">
        <v>120</v>
      </c>
      <c r="D13" s="3">
        <v>43673</v>
      </c>
      <c r="E13" s="2" t="s">
        <v>687</v>
      </c>
      <c r="F13" s="2" t="s">
        <v>492</v>
      </c>
      <c r="G13" s="3">
        <v>43758</v>
      </c>
      <c r="H13" s="3">
        <v>43799</v>
      </c>
      <c r="I13" s="22">
        <v>720</v>
      </c>
      <c r="J13" s="16">
        <v>14392.8</v>
      </c>
      <c r="K13" s="22">
        <v>626</v>
      </c>
      <c r="L13" s="38">
        <f t="shared" si="0"/>
        <v>12513.739999999998</v>
      </c>
      <c r="M13" s="22">
        <v>0</v>
      </c>
      <c r="N13" s="38">
        <f t="shared" si="1"/>
        <v>0</v>
      </c>
      <c r="O13" s="22">
        <v>85</v>
      </c>
      <c r="P13" s="22">
        <f t="shared" si="2"/>
        <v>126</v>
      </c>
      <c r="Q13" s="34">
        <f t="shared" si="3"/>
        <v>0.86944444444444435</v>
      </c>
      <c r="R13" s="34">
        <f t="shared" si="4"/>
        <v>1</v>
      </c>
      <c r="S13" s="37">
        <f t="shared" si="5"/>
        <v>0</v>
      </c>
      <c r="T13" s="55">
        <f t="shared" si="6"/>
        <v>0</v>
      </c>
      <c r="U13" s="37">
        <f t="shared" si="7"/>
        <v>0</v>
      </c>
      <c r="V13" s="55">
        <f t="shared" si="8"/>
        <v>0</v>
      </c>
      <c r="W13" s="57">
        <f t="shared" si="9"/>
        <v>41</v>
      </c>
      <c r="X13" s="4">
        <f t="shared" si="10"/>
        <v>41</v>
      </c>
      <c r="Y13" s="4" t="str">
        <f t="shared" si="11"/>
        <v>Late</v>
      </c>
      <c r="Z13" s="30"/>
    </row>
    <row r="14" spans="1:61" x14ac:dyDescent="0.75">
      <c r="A14" s="2" t="s">
        <v>57</v>
      </c>
      <c r="B14" s="2" t="s">
        <v>550</v>
      </c>
      <c r="C14" s="2" t="s">
        <v>121</v>
      </c>
      <c r="D14" s="3">
        <v>43680</v>
      </c>
      <c r="E14" s="2" t="s">
        <v>687</v>
      </c>
      <c r="F14" s="2" t="s">
        <v>492</v>
      </c>
      <c r="G14" s="3">
        <v>43765</v>
      </c>
      <c r="H14" s="3">
        <v>43799</v>
      </c>
      <c r="I14" s="22">
        <v>1000</v>
      </c>
      <c r="J14" s="16">
        <v>19990</v>
      </c>
      <c r="K14" s="22">
        <v>1000</v>
      </c>
      <c r="L14" s="38">
        <f t="shared" si="0"/>
        <v>19990</v>
      </c>
      <c r="M14" s="22">
        <v>0</v>
      </c>
      <c r="N14" s="38">
        <f t="shared" si="1"/>
        <v>0</v>
      </c>
      <c r="O14" s="22">
        <v>85</v>
      </c>
      <c r="P14" s="22">
        <f t="shared" si="2"/>
        <v>119</v>
      </c>
      <c r="Q14" s="34">
        <f t="shared" si="3"/>
        <v>1</v>
      </c>
      <c r="R14" s="34">
        <f t="shared" si="4"/>
        <v>1</v>
      </c>
      <c r="S14" s="37">
        <f t="shared" si="5"/>
        <v>0</v>
      </c>
      <c r="T14" s="55">
        <f t="shared" si="6"/>
        <v>0</v>
      </c>
      <c r="U14" s="37">
        <f t="shared" si="7"/>
        <v>0</v>
      </c>
      <c r="V14" s="55">
        <f t="shared" si="8"/>
        <v>0</v>
      </c>
      <c r="W14" s="57">
        <f t="shared" si="9"/>
        <v>34</v>
      </c>
      <c r="X14" s="4">
        <f t="shared" si="10"/>
        <v>34</v>
      </c>
      <c r="Y14" s="4" t="str">
        <f t="shared" si="11"/>
        <v>Late</v>
      </c>
      <c r="Z14" s="30"/>
    </row>
    <row r="15" spans="1:61" x14ac:dyDescent="0.75">
      <c r="A15" s="2" t="s">
        <v>122</v>
      </c>
      <c r="B15" s="2" t="s">
        <v>591</v>
      </c>
      <c r="C15" s="2" t="s">
        <v>123</v>
      </c>
      <c r="D15" s="3">
        <v>43701</v>
      </c>
      <c r="E15" s="2" t="s">
        <v>687</v>
      </c>
      <c r="F15" s="2" t="s">
        <v>492</v>
      </c>
      <c r="G15" s="3">
        <v>43786</v>
      </c>
      <c r="H15" s="3">
        <v>43799</v>
      </c>
      <c r="I15" s="22">
        <v>510</v>
      </c>
      <c r="J15" s="16">
        <v>10194.9</v>
      </c>
      <c r="K15" s="22">
        <v>204</v>
      </c>
      <c r="L15" s="38">
        <f t="shared" si="0"/>
        <v>4077.9599999999996</v>
      </c>
      <c r="M15" s="22">
        <v>0</v>
      </c>
      <c r="N15" s="38">
        <f t="shared" si="1"/>
        <v>0</v>
      </c>
      <c r="O15" s="22">
        <v>85</v>
      </c>
      <c r="P15" s="22">
        <f t="shared" si="2"/>
        <v>98</v>
      </c>
      <c r="Q15" s="34">
        <f t="shared" si="3"/>
        <v>0.39999999999999997</v>
      </c>
      <c r="R15" s="34">
        <f t="shared" si="4"/>
        <v>1</v>
      </c>
      <c r="S15" s="37">
        <f t="shared" si="5"/>
        <v>0</v>
      </c>
      <c r="T15" s="55">
        <f t="shared" si="6"/>
        <v>0</v>
      </c>
      <c r="U15" s="37">
        <f t="shared" si="7"/>
        <v>0</v>
      </c>
      <c r="V15" s="55">
        <f t="shared" si="8"/>
        <v>0</v>
      </c>
      <c r="W15" s="57">
        <f t="shared" si="9"/>
        <v>13</v>
      </c>
      <c r="X15" s="4">
        <f t="shared" si="10"/>
        <v>13</v>
      </c>
      <c r="Y15" s="4" t="str">
        <f t="shared" si="11"/>
        <v>Late</v>
      </c>
      <c r="Z15" s="30"/>
    </row>
    <row r="16" spans="1:61" x14ac:dyDescent="0.75">
      <c r="A16" s="2" t="s">
        <v>66</v>
      </c>
      <c r="B16" s="2" t="s">
        <v>555</v>
      </c>
      <c r="C16" s="2" t="s">
        <v>124</v>
      </c>
      <c r="D16" s="3">
        <v>43701</v>
      </c>
      <c r="E16" s="2" t="s">
        <v>687</v>
      </c>
      <c r="F16" s="2" t="s">
        <v>492</v>
      </c>
      <c r="G16" s="3">
        <v>43786</v>
      </c>
      <c r="H16" s="3">
        <v>43799</v>
      </c>
      <c r="I16" s="22">
        <v>1890</v>
      </c>
      <c r="J16" s="16">
        <v>37781.1</v>
      </c>
      <c r="K16" s="22">
        <v>1890</v>
      </c>
      <c r="L16" s="38">
        <f t="shared" si="0"/>
        <v>37781.1</v>
      </c>
      <c r="M16" s="22">
        <v>0</v>
      </c>
      <c r="N16" s="38">
        <f t="shared" si="1"/>
        <v>0</v>
      </c>
      <c r="O16" s="22">
        <v>85</v>
      </c>
      <c r="P16" s="22">
        <f t="shared" si="2"/>
        <v>98</v>
      </c>
      <c r="Q16" s="34">
        <f t="shared" si="3"/>
        <v>1</v>
      </c>
      <c r="R16" s="34">
        <f t="shared" si="4"/>
        <v>1</v>
      </c>
      <c r="S16" s="37">
        <f t="shared" si="5"/>
        <v>0</v>
      </c>
      <c r="T16" s="55">
        <f t="shared" si="6"/>
        <v>0</v>
      </c>
      <c r="U16" s="37">
        <f t="shared" si="7"/>
        <v>0</v>
      </c>
      <c r="V16" s="55">
        <f t="shared" si="8"/>
        <v>0</v>
      </c>
      <c r="W16" s="57">
        <f t="shared" si="9"/>
        <v>13</v>
      </c>
      <c r="X16" s="4">
        <f t="shared" si="10"/>
        <v>13</v>
      </c>
      <c r="Y16" s="4" t="str">
        <f t="shared" si="11"/>
        <v>Late</v>
      </c>
      <c r="Z16" s="30"/>
    </row>
    <row r="17" spans="1:26" x14ac:dyDescent="0.75">
      <c r="A17" s="2" t="s">
        <v>122</v>
      </c>
      <c r="B17" s="2" t="s">
        <v>591</v>
      </c>
      <c r="C17" s="2" t="s">
        <v>125</v>
      </c>
      <c r="D17" s="3">
        <v>43694</v>
      </c>
      <c r="E17" s="2" t="s">
        <v>687</v>
      </c>
      <c r="F17" s="2" t="s">
        <v>492</v>
      </c>
      <c r="G17" s="3">
        <v>43779</v>
      </c>
      <c r="H17" s="3">
        <v>43799</v>
      </c>
      <c r="I17" s="22">
        <v>870</v>
      </c>
      <c r="J17" s="16">
        <v>17391.3</v>
      </c>
      <c r="K17" s="22">
        <v>870</v>
      </c>
      <c r="L17" s="38">
        <f t="shared" si="0"/>
        <v>17391.3</v>
      </c>
      <c r="M17" s="22">
        <v>0</v>
      </c>
      <c r="N17" s="38">
        <f t="shared" si="1"/>
        <v>0</v>
      </c>
      <c r="O17" s="22">
        <v>85</v>
      </c>
      <c r="P17" s="22">
        <f t="shared" si="2"/>
        <v>105</v>
      </c>
      <c r="Q17" s="34">
        <f t="shared" si="3"/>
        <v>1</v>
      </c>
      <c r="R17" s="34">
        <f t="shared" si="4"/>
        <v>1</v>
      </c>
      <c r="S17" s="37">
        <f t="shared" si="5"/>
        <v>0</v>
      </c>
      <c r="T17" s="55">
        <f t="shared" si="6"/>
        <v>0</v>
      </c>
      <c r="U17" s="37">
        <f t="shared" si="7"/>
        <v>0</v>
      </c>
      <c r="V17" s="55">
        <f t="shared" si="8"/>
        <v>0</v>
      </c>
      <c r="W17" s="57">
        <f t="shared" si="9"/>
        <v>20</v>
      </c>
      <c r="X17" s="4">
        <f t="shared" si="10"/>
        <v>20</v>
      </c>
      <c r="Y17" s="4" t="str">
        <f t="shared" si="11"/>
        <v>Late</v>
      </c>
      <c r="Z17" s="30"/>
    </row>
    <row r="18" spans="1:26" x14ac:dyDescent="0.75">
      <c r="A18" s="2" t="s">
        <v>66</v>
      </c>
      <c r="B18" s="2" t="s">
        <v>555</v>
      </c>
      <c r="C18" s="2" t="s">
        <v>126</v>
      </c>
      <c r="D18" s="3">
        <v>43694</v>
      </c>
      <c r="E18" s="2" t="s">
        <v>687</v>
      </c>
      <c r="F18" s="2" t="s">
        <v>492</v>
      </c>
      <c r="G18" s="3">
        <v>43779</v>
      </c>
      <c r="H18" s="3">
        <v>43799</v>
      </c>
      <c r="I18" s="22">
        <v>600</v>
      </c>
      <c r="J18" s="16">
        <v>11994</v>
      </c>
      <c r="K18" s="22">
        <v>600</v>
      </c>
      <c r="L18" s="38">
        <f t="shared" si="0"/>
        <v>11994</v>
      </c>
      <c r="M18" s="22">
        <v>0</v>
      </c>
      <c r="N18" s="38">
        <f t="shared" si="1"/>
        <v>0</v>
      </c>
      <c r="O18" s="22">
        <v>85</v>
      </c>
      <c r="P18" s="22">
        <f t="shared" si="2"/>
        <v>105</v>
      </c>
      <c r="Q18" s="34">
        <f t="shared" si="3"/>
        <v>1</v>
      </c>
      <c r="R18" s="34">
        <f t="shared" si="4"/>
        <v>1</v>
      </c>
      <c r="S18" s="37">
        <f t="shared" si="5"/>
        <v>0</v>
      </c>
      <c r="T18" s="55">
        <f t="shared" si="6"/>
        <v>0</v>
      </c>
      <c r="U18" s="37">
        <f t="shared" si="7"/>
        <v>0</v>
      </c>
      <c r="V18" s="55">
        <f t="shared" si="8"/>
        <v>0</v>
      </c>
      <c r="W18" s="57">
        <f t="shared" si="9"/>
        <v>20</v>
      </c>
      <c r="X18" s="4">
        <f t="shared" si="10"/>
        <v>20</v>
      </c>
      <c r="Y18" s="4" t="str">
        <f t="shared" si="11"/>
        <v>Late</v>
      </c>
      <c r="Z18" s="30"/>
    </row>
    <row r="19" spans="1:26" x14ac:dyDescent="0.75">
      <c r="A19" s="2" t="s">
        <v>99</v>
      </c>
      <c r="B19" s="2" t="s">
        <v>576</v>
      </c>
      <c r="C19" s="2" t="s">
        <v>127</v>
      </c>
      <c r="D19" s="3">
        <v>43694</v>
      </c>
      <c r="E19" s="2" t="s">
        <v>687</v>
      </c>
      <c r="F19" s="2" t="s">
        <v>492</v>
      </c>
      <c r="G19" s="3">
        <v>43779</v>
      </c>
      <c r="H19" s="3">
        <v>43799</v>
      </c>
      <c r="I19" s="22">
        <v>270</v>
      </c>
      <c r="J19" s="16">
        <v>6747.3</v>
      </c>
      <c r="K19" s="22">
        <v>105</v>
      </c>
      <c r="L19" s="38">
        <f t="shared" si="0"/>
        <v>2623.95</v>
      </c>
      <c r="M19" s="22">
        <v>0</v>
      </c>
      <c r="N19" s="38">
        <f t="shared" si="1"/>
        <v>0</v>
      </c>
      <c r="O19" s="22">
        <v>85</v>
      </c>
      <c r="P19" s="22">
        <f t="shared" si="2"/>
        <v>105</v>
      </c>
      <c r="Q19" s="34">
        <f t="shared" si="3"/>
        <v>0.38888888888888884</v>
      </c>
      <c r="R19" s="34">
        <f t="shared" si="4"/>
        <v>1</v>
      </c>
      <c r="S19" s="37">
        <f t="shared" si="5"/>
        <v>0</v>
      </c>
      <c r="T19" s="55">
        <f t="shared" si="6"/>
        <v>0</v>
      </c>
      <c r="U19" s="37">
        <f t="shared" si="7"/>
        <v>0</v>
      </c>
      <c r="V19" s="55">
        <f t="shared" si="8"/>
        <v>0</v>
      </c>
      <c r="W19" s="57">
        <f t="shared" si="9"/>
        <v>20</v>
      </c>
      <c r="X19" s="4">
        <f t="shared" si="10"/>
        <v>20</v>
      </c>
      <c r="Y19" s="4" t="str">
        <f t="shared" si="11"/>
        <v>Late</v>
      </c>
      <c r="Z19" s="30"/>
    </row>
    <row r="20" spans="1:26" x14ac:dyDescent="0.75">
      <c r="A20" s="2" t="s">
        <v>116</v>
      </c>
      <c r="B20" s="2" t="s">
        <v>589</v>
      </c>
      <c r="C20" s="2" t="s">
        <v>135</v>
      </c>
      <c r="D20" s="3">
        <v>43638</v>
      </c>
      <c r="E20" s="2" t="s">
        <v>687</v>
      </c>
      <c r="F20" s="2" t="s">
        <v>492</v>
      </c>
      <c r="G20" s="3">
        <v>43723</v>
      </c>
      <c r="H20" s="3">
        <v>43806</v>
      </c>
      <c r="I20" s="22">
        <v>330</v>
      </c>
      <c r="J20" s="16">
        <v>8246.7000000000007</v>
      </c>
      <c r="K20" s="22">
        <v>330</v>
      </c>
      <c r="L20" s="38">
        <f t="shared" si="0"/>
        <v>8246.7000000000007</v>
      </c>
      <c r="M20" s="22">
        <v>56</v>
      </c>
      <c r="N20" s="38">
        <f t="shared" si="1"/>
        <v>1399.4400000000003</v>
      </c>
      <c r="O20" s="22">
        <v>85</v>
      </c>
      <c r="P20" s="22">
        <f t="shared" si="2"/>
        <v>168</v>
      </c>
      <c r="Q20" s="34">
        <f t="shared" si="3"/>
        <v>1</v>
      </c>
      <c r="R20" s="34">
        <f t="shared" si="4"/>
        <v>0.83030303030303032</v>
      </c>
      <c r="S20" s="37">
        <f t="shared" si="5"/>
        <v>0</v>
      </c>
      <c r="T20" s="55">
        <f t="shared" si="6"/>
        <v>0</v>
      </c>
      <c r="U20" s="37">
        <f t="shared" si="7"/>
        <v>0</v>
      </c>
      <c r="V20" s="55">
        <f t="shared" si="8"/>
        <v>0</v>
      </c>
      <c r="W20" s="57">
        <f t="shared" si="9"/>
        <v>83</v>
      </c>
      <c r="X20" s="4">
        <f t="shared" si="10"/>
        <v>83</v>
      </c>
      <c r="Y20" s="4" t="str">
        <f t="shared" si="11"/>
        <v>Late</v>
      </c>
      <c r="Z20" s="30"/>
    </row>
    <row r="21" spans="1:26" x14ac:dyDescent="0.75">
      <c r="A21" s="2" t="s">
        <v>116</v>
      </c>
      <c r="B21" s="2" t="s">
        <v>589</v>
      </c>
      <c r="C21" s="2" t="s">
        <v>136</v>
      </c>
      <c r="D21" s="3">
        <v>43645</v>
      </c>
      <c r="E21" s="2" t="s">
        <v>687</v>
      </c>
      <c r="F21" s="8" t="s">
        <v>492</v>
      </c>
      <c r="G21" s="3">
        <v>43730</v>
      </c>
      <c r="H21" s="3">
        <v>43806</v>
      </c>
      <c r="I21" s="22">
        <v>240</v>
      </c>
      <c r="J21" s="16">
        <v>5997.6</v>
      </c>
      <c r="K21" s="22">
        <v>221</v>
      </c>
      <c r="L21" s="38">
        <f t="shared" si="0"/>
        <v>5522.79</v>
      </c>
      <c r="M21" s="22">
        <v>0</v>
      </c>
      <c r="N21" s="38">
        <f t="shared" si="1"/>
        <v>0</v>
      </c>
      <c r="O21" s="22">
        <v>85</v>
      </c>
      <c r="P21" s="22">
        <f t="shared" si="2"/>
        <v>161</v>
      </c>
      <c r="Q21" s="34">
        <f t="shared" si="3"/>
        <v>0.92083333333333328</v>
      </c>
      <c r="R21" s="34">
        <f t="shared" si="4"/>
        <v>1</v>
      </c>
      <c r="S21" s="37">
        <f t="shared" si="5"/>
        <v>0</v>
      </c>
      <c r="T21" s="55">
        <f t="shared" si="6"/>
        <v>0</v>
      </c>
      <c r="U21" s="37">
        <f t="shared" si="7"/>
        <v>0</v>
      </c>
      <c r="V21" s="55">
        <f t="shared" si="8"/>
        <v>0</v>
      </c>
      <c r="W21" s="57">
        <f t="shared" si="9"/>
        <v>76</v>
      </c>
      <c r="X21" s="4">
        <f t="shared" si="10"/>
        <v>76</v>
      </c>
      <c r="Y21" s="4" t="str">
        <f t="shared" si="11"/>
        <v>Late</v>
      </c>
      <c r="Z21" s="30"/>
    </row>
    <row r="22" spans="1:26" x14ac:dyDescent="0.75">
      <c r="A22" s="2" t="s">
        <v>112</v>
      </c>
      <c r="B22" s="2" t="s">
        <v>585</v>
      </c>
      <c r="C22" s="2" t="s">
        <v>137</v>
      </c>
      <c r="D22" s="3">
        <v>43673</v>
      </c>
      <c r="E22" s="2" t="s">
        <v>687</v>
      </c>
      <c r="F22" s="2" t="s">
        <v>492</v>
      </c>
      <c r="G22" s="3">
        <v>43758</v>
      </c>
      <c r="H22" s="3">
        <v>43806</v>
      </c>
      <c r="I22" s="22">
        <v>210</v>
      </c>
      <c r="J22" s="16">
        <v>5247.9</v>
      </c>
      <c r="K22" s="22">
        <v>187</v>
      </c>
      <c r="L22" s="38">
        <f t="shared" si="0"/>
        <v>4673.13</v>
      </c>
      <c r="M22" s="22">
        <v>0</v>
      </c>
      <c r="N22" s="38">
        <f t="shared" si="1"/>
        <v>0</v>
      </c>
      <c r="O22" s="22">
        <v>85</v>
      </c>
      <c r="P22" s="22">
        <f t="shared" si="2"/>
        <v>133</v>
      </c>
      <c r="Q22" s="34">
        <f t="shared" si="3"/>
        <v>0.89047619047619053</v>
      </c>
      <c r="R22" s="34">
        <f t="shared" si="4"/>
        <v>1</v>
      </c>
      <c r="S22" s="37">
        <f t="shared" si="5"/>
        <v>0</v>
      </c>
      <c r="T22" s="55">
        <f t="shared" si="6"/>
        <v>0</v>
      </c>
      <c r="U22" s="37">
        <f t="shared" si="7"/>
        <v>0</v>
      </c>
      <c r="V22" s="55">
        <f t="shared" si="8"/>
        <v>0</v>
      </c>
      <c r="W22" s="57">
        <f t="shared" si="9"/>
        <v>48</v>
      </c>
      <c r="X22" s="4">
        <f t="shared" si="10"/>
        <v>48</v>
      </c>
      <c r="Y22" s="4" t="str">
        <f t="shared" si="11"/>
        <v>Late</v>
      </c>
      <c r="Z22" s="30"/>
    </row>
    <row r="23" spans="1:26" x14ac:dyDescent="0.75">
      <c r="A23" s="2" t="s">
        <v>138</v>
      </c>
      <c r="B23" s="2" t="s">
        <v>594</v>
      </c>
      <c r="C23" s="2" t="s">
        <v>139</v>
      </c>
      <c r="D23" s="3">
        <v>43708</v>
      </c>
      <c r="E23" s="2" t="s">
        <v>687</v>
      </c>
      <c r="F23" s="2" t="s">
        <v>492</v>
      </c>
      <c r="G23" s="3">
        <v>43793</v>
      </c>
      <c r="H23" s="3">
        <v>43806</v>
      </c>
      <c r="I23" s="22">
        <v>510</v>
      </c>
      <c r="J23" s="16">
        <v>10194.9</v>
      </c>
      <c r="K23" s="22">
        <v>510</v>
      </c>
      <c r="L23" s="38">
        <f t="shared" si="0"/>
        <v>10194.9</v>
      </c>
      <c r="M23" s="22">
        <v>0</v>
      </c>
      <c r="N23" s="38">
        <f t="shared" si="1"/>
        <v>0</v>
      </c>
      <c r="O23" s="22">
        <v>85</v>
      </c>
      <c r="P23" s="22">
        <f t="shared" si="2"/>
        <v>98</v>
      </c>
      <c r="Q23" s="34">
        <f t="shared" si="3"/>
        <v>1</v>
      </c>
      <c r="R23" s="34">
        <f t="shared" si="4"/>
        <v>1</v>
      </c>
      <c r="S23" s="37">
        <f t="shared" si="5"/>
        <v>0</v>
      </c>
      <c r="T23" s="55">
        <f t="shared" si="6"/>
        <v>0</v>
      </c>
      <c r="U23" s="37">
        <f t="shared" si="7"/>
        <v>0</v>
      </c>
      <c r="V23" s="55">
        <f t="shared" si="8"/>
        <v>0</v>
      </c>
      <c r="W23" s="57">
        <f t="shared" si="9"/>
        <v>13</v>
      </c>
      <c r="X23" s="4">
        <f t="shared" si="10"/>
        <v>13</v>
      </c>
      <c r="Y23" s="4" t="str">
        <f t="shared" si="11"/>
        <v>Late</v>
      </c>
      <c r="Z23" s="30"/>
    </row>
    <row r="24" spans="1:26" x14ac:dyDescent="0.75">
      <c r="A24" s="2" t="s">
        <v>138</v>
      </c>
      <c r="B24" s="2" t="s">
        <v>594</v>
      </c>
      <c r="C24" s="2" t="s">
        <v>140</v>
      </c>
      <c r="D24" s="3">
        <v>43715</v>
      </c>
      <c r="E24" s="2" t="s">
        <v>687</v>
      </c>
      <c r="F24" s="2" t="s">
        <v>492</v>
      </c>
      <c r="G24" s="3">
        <v>43800</v>
      </c>
      <c r="H24" s="3">
        <v>43806</v>
      </c>
      <c r="I24" s="22">
        <v>420</v>
      </c>
      <c r="J24" s="16">
        <v>8395.7999999999993</v>
      </c>
      <c r="K24" s="22">
        <v>420</v>
      </c>
      <c r="L24" s="38">
        <f t="shared" si="0"/>
        <v>8395.7999999999993</v>
      </c>
      <c r="M24" s="22">
        <v>0</v>
      </c>
      <c r="N24" s="38">
        <f t="shared" si="1"/>
        <v>0</v>
      </c>
      <c r="O24" s="22">
        <v>85</v>
      </c>
      <c r="P24" s="22">
        <f t="shared" si="2"/>
        <v>91</v>
      </c>
      <c r="Q24" s="34">
        <f t="shared" si="3"/>
        <v>1</v>
      </c>
      <c r="R24" s="34">
        <f t="shared" si="4"/>
        <v>1</v>
      </c>
      <c r="S24" s="37">
        <f t="shared" si="5"/>
        <v>1</v>
      </c>
      <c r="T24" s="55">
        <f t="shared" si="6"/>
        <v>8395.7999999999993</v>
      </c>
      <c r="U24" s="37">
        <f t="shared" si="7"/>
        <v>1</v>
      </c>
      <c r="V24" s="55">
        <f t="shared" si="8"/>
        <v>8395.7999999999993</v>
      </c>
      <c r="W24" s="57">
        <f t="shared" si="9"/>
        <v>6</v>
      </c>
      <c r="X24" s="4">
        <f t="shared" si="10"/>
        <v>6</v>
      </c>
      <c r="Y24" s="4" t="str">
        <f t="shared" si="11"/>
        <v>OK</v>
      </c>
      <c r="Z24" s="30"/>
    </row>
    <row r="25" spans="1:26" x14ac:dyDescent="0.75">
      <c r="A25" s="2" t="s">
        <v>138</v>
      </c>
      <c r="B25" s="2" t="s">
        <v>594</v>
      </c>
      <c r="C25" s="2" t="s">
        <v>141</v>
      </c>
      <c r="D25" s="3">
        <v>43722</v>
      </c>
      <c r="E25" s="2" t="s">
        <v>687</v>
      </c>
      <c r="F25" s="2" t="s">
        <v>492</v>
      </c>
      <c r="G25" s="3">
        <v>43807</v>
      </c>
      <c r="H25" s="3">
        <v>43806</v>
      </c>
      <c r="I25" s="22">
        <v>480</v>
      </c>
      <c r="J25" s="16">
        <v>9595.2000000000007</v>
      </c>
      <c r="K25" s="22">
        <v>480</v>
      </c>
      <c r="L25" s="38">
        <f t="shared" si="0"/>
        <v>9595.2000000000007</v>
      </c>
      <c r="M25" s="22">
        <v>0</v>
      </c>
      <c r="N25" s="38">
        <f t="shared" si="1"/>
        <v>0</v>
      </c>
      <c r="O25" s="22">
        <v>85</v>
      </c>
      <c r="P25" s="22">
        <f t="shared" si="2"/>
        <v>84</v>
      </c>
      <c r="Q25" s="34">
        <f t="shared" si="3"/>
        <v>1</v>
      </c>
      <c r="R25" s="34">
        <f t="shared" si="4"/>
        <v>1</v>
      </c>
      <c r="S25" s="37">
        <f t="shared" si="5"/>
        <v>1</v>
      </c>
      <c r="T25" s="55">
        <f t="shared" si="6"/>
        <v>9595.2000000000007</v>
      </c>
      <c r="U25" s="37">
        <f t="shared" si="7"/>
        <v>1</v>
      </c>
      <c r="V25" s="55">
        <f t="shared" si="8"/>
        <v>9595.2000000000007</v>
      </c>
      <c r="W25" s="57">
        <f t="shared" si="9"/>
        <v>-1</v>
      </c>
      <c r="X25" s="4">
        <f t="shared" si="10"/>
        <v>1</v>
      </c>
      <c r="Y25" s="4" t="str">
        <f t="shared" si="11"/>
        <v>OK</v>
      </c>
      <c r="Z25" s="30"/>
    </row>
    <row r="26" spans="1:26" x14ac:dyDescent="0.75">
      <c r="A26" s="2" t="s">
        <v>142</v>
      </c>
      <c r="B26" s="2" t="s">
        <v>595</v>
      </c>
      <c r="C26" s="2" t="s">
        <v>143</v>
      </c>
      <c r="D26" s="3">
        <v>43692</v>
      </c>
      <c r="E26" s="2" t="s">
        <v>687</v>
      </c>
      <c r="F26" s="2" t="s">
        <v>492</v>
      </c>
      <c r="G26" s="3">
        <v>43777</v>
      </c>
      <c r="H26" s="3">
        <v>43806</v>
      </c>
      <c r="I26" s="22">
        <v>400</v>
      </c>
      <c r="J26" s="16">
        <v>7996</v>
      </c>
      <c r="K26" s="22">
        <v>284</v>
      </c>
      <c r="L26" s="38">
        <f t="shared" si="0"/>
        <v>5677.16</v>
      </c>
      <c r="M26" s="22">
        <v>0</v>
      </c>
      <c r="N26" s="38">
        <f t="shared" si="1"/>
        <v>0</v>
      </c>
      <c r="O26" s="22">
        <v>85</v>
      </c>
      <c r="P26" s="22">
        <f t="shared" si="2"/>
        <v>114</v>
      </c>
      <c r="Q26" s="34">
        <f t="shared" si="3"/>
        <v>0.71</v>
      </c>
      <c r="R26" s="34">
        <f t="shared" si="4"/>
        <v>1</v>
      </c>
      <c r="S26" s="37">
        <f t="shared" si="5"/>
        <v>0</v>
      </c>
      <c r="T26" s="55">
        <f t="shared" si="6"/>
        <v>0</v>
      </c>
      <c r="U26" s="37">
        <f t="shared" si="7"/>
        <v>0</v>
      </c>
      <c r="V26" s="55">
        <f t="shared" si="8"/>
        <v>0</v>
      </c>
      <c r="W26" s="57">
        <f t="shared" si="9"/>
        <v>29</v>
      </c>
      <c r="X26" s="4">
        <f t="shared" si="10"/>
        <v>29</v>
      </c>
      <c r="Y26" s="4" t="str">
        <f t="shared" si="11"/>
        <v>Late</v>
      </c>
      <c r="Z26" s="30"/>
    </row>
    <row r="27" spans="1:26" x14ac:dyDescent="0.75">
      <c r="A27" s="2" t="s">
        <v>138</v>
      </c>
      <c r="B27" s="2" t="s">
        <v>594</v>
      </c>
      <c r="C27" s="2" t="s">
        <v>144</v>
      </c>
      <c r="D27" s="3">
        <v>43701</v>
      </c>
      <c r="E27" s="2" t="s">
        <v>687</v>
      </c>
      <c r="F27" s="2" t="s">
        <v>492</v>
      </c>
      <c r="G27" s="3">
        <v>43786</v>
      </c>
      <c r="H27" s="3">
        <v>43806</v>
      </c>
      <c r="I27" s="22">
        <v>420</v>
      </c>
      <c r="J27" s="16">
        <v>8395.7999999999993</v>
      </c>
      <c r="K27" s="22">
        <v>97</v>
      </c>
      <c r="L27" s="38">
        <f t="shared" si="0"/>
        <v>1939.03</v>
      </c>
      <c r="M27" s="22">
        <v>0</v>
      </c>
      <c r="N27" s="38">
        <f t="shared" si="1"/>
        <v>0</v>
      </c>
      <c r="O27" s="22">
        <v>85</v>
      </c>
      <c r="P27" s="22">
        <f t="shared" si="2"/>
        <v>105</v>
      </c>
      <c r="Q27" s="34">
        <f t="shared" si="3"/>
        <v>0.23095238095238096</v>
      </c>
      <c r="R27" s="34">
        <f t="shared" si="4"/>
        <v>1</v>
      </c>
      <c r="S27" s="37">
        <f t="shared" si="5"/>
        <v>0</v>
      </c>
      <c r="T27" s="55">
        <f t="shared" si="6"/>
        <v>0</v>
      </c>
      <c r="U27" s="37">
        <f t="shared" si="7"/>
        <v>0</v>
      </c>
      <c r="V27" s="55">
        <f t="shared" si="8"/>
        <v>0</v>
      </c>
      <c r="W27" s="57">
        <f t="shared" si="9"/>
        <v>20</v>
      </c>
      <c r="X27" s="4">
        <f t="shared" si="10"/>
        <v>20</v>
      </c>
      <c r="Y27" s="4" t="str">
        <f t="shared" si="11"/>
        <v>Late</v>
      </c>
      <c r="Z27" s="30"/>
    </row>
    <row r="28" spans="1:26" x14ac:dyDescent="0.75">
      <c r="A28" s="2" t="s">
        <v>145</v>
      </c>
      <c r="B28" s="2" t="s">
        <v>596</v>
      </c>
      <c r="C28" s="2" t="s">
        <v>146</v>
      </c>
      <c r="D28" s="3">
        <v>43701</v>
      </c>
      <c r="E28" s="2" t="s">
        <v>687</v>
      </c>
      <c r="F28" s="2" t="s">
        <v>492</v>
      </c>
      <c r="G28" s="3">
        <v>43786</v>
      </c>
      <c r="H28" s="3">
        <v>43806</v>
      </c>
      <c r="I28" s="22">
        <v>3300</v>
      </c>
      <c r="J28" s="16">
        <v>65967</v>
      </c>
      <c r="K28" s="22">
        <v>3300</v>
      </c>
      <c r="L28" s="38">
        <f t="shared" si="0"/>
        <v>65967</v>
      </c>
      <c r="M28" s="22">
        <v>0</v>
      </c>
      <c r="N28" s="38">
        <f t="shared" si="1"/>
        <v>0</v>
      </c>
      <c r="O28" s="22">
        <v>85</v>
      </c>
      <c r="P28" s="22">
        <f t="shared" si="2"/>
        <v>105</v>
      </c>
      <c r="Q28" s="34">
        <f t="shared" si="3"/>
        <v>1</v>
      </c>
      <c r="R28" s="34">
        <f t="shared" si="4"/>
        <v>1</v>
      </c>
      <c r="S28" s="37">
        <f t="shared" si="5"/>
        <v>0</v>
      </c>
      <c r="T28" s="55">
        <f t="shared" si="6"/>
        <v>0</v>
      </c>
      <c r="U28" s="37">
        <f t="shared" si="7"/>
        <v>0</v>
      </c>
      <c r="V28" s="55">
        <f t="shared" si="8"/>
        <v>0</v>
      </c>
      <c r="W28" s="57">
        <f t="shared" si="9"/>
        <v>20</v>
      </c>
      <c r="X28" s="4">
        <f t="shared" si="10"/>
        <v>20</v>
      </c>
      <c r="Y28" s="4" t="str">
        <f t="shared" si="11"/>
        <v>Late</v>
      </c>
      <c r="Z28" s="30"/>
    </row>
    <row r="29" spans="1:26" x14ac:dyDescent="0.75">
      <c r="A29" s="2" t="s">
        <v>122</v>
      </c>
      <c r="B29" s="2" t="s">
        <v>591</v>
      </c>
      <c r="C29" s="2" t="s">
        <v>147</v>
      </c>
      <c r="D29" s="3">
        <v>43645</v>
      </c>
      <c r="E29" s="2" t="s">
        <v>687</v>
      </c>
      <c r="F29" s="2" t="s">
        <v>492</v>
      </c>
      <c r="G29" s="3">
        <v>43730</v>
      </c>
      <c r="H29" s="3">
        <v>43809</v>
      </c>
      <c r="I29" s="22">
        <v>540</v>
      </c>
      <c r="J29" s="16">
        <v>10794.6</v>
      </c>
      <c r="K29" s="22">
        <v>540</v>
      </c>
      <c r="L29" s="38">
        <f t="shared" si="0"/>
        <v>10794.6</v>
      </c>
      <c r="M29" s="22">
        <v>0</v>
      </c>
      <c r="N29" s="38">
        <f t="shared" si="1"/>
        <v>0</v>
      </c>
      <c r="O29" s="22">
        <v>85</v>
      </c>
      <c r="P29" s="22">
        <f t="shared" si="2"/>
        <v>164</v>
      </c>
      <c r="Q29" s="34">
        <f t="shared" si="3"/>
        <v>1</v>
      </c>
      <c r="R29" s="34">
        <f t="shared" si="4"/>
        <v>1</v>
      </c>
      <c r="S29" s="37">
        <f t="shared" si="5"/>
        <v>0</v>
      </c>
      <c r="T29" s="55">
        <f t="shared" si="6"/>
        <v>0</v>
      </c>
      <c r="U29" s="37">
        <f t="shared" si="7"/>
        <v>0</v>
      </c>
      <c r="V29" s="55">
        <f t="shared" si="8"/>
        <v>0</v>
      </c>
      <c r="W29" s="57">
        <f t="shared" si="9"/>
        <v>79</v>
      </c>
      <c r="X29" s="4">
        <f t="shared" si="10"/>
        <v>79</v>
      </c>
      <c r="Y29" s="4" t="str">
        <f t="shared" si="11"/>
        <v>Late</v>
      </c>
      <c r="Z29" s="30"/>
    </row>
    <row r="30" spans="1:26" x14ac:dyDescent="0.75">
      <c r="A30" s="2" t="s">
        <v>115</v>
      </c>
      <c r="B30" s="2" t="s">
        <v>588</v>
      </c>
      <c r="C30" s="2" t="s">
        <v>148</v>
      </c>
      <c r="D30" s="3">
        <v>43694</v>
      </c>
      <c r="E30" s="2" t="s">
        <v>687</v>
      </c>
      <c r="F30" s="2" t="s">
        <v>492</v>
      </c>
      <c r="G30" s="3">
        <v>43779</v>
      </c>
      <c r="H30" s="3">
        <v>43809</v>
      </c>
      <c r="I30" s="22">
        <v>570</v>
      </c>
      <c r="J30" s="16">
        <v>11394.3</v>
      </c>
      <c r="K30" s="22">
        <v>570</v>
      </c>
      <c r="L30" s="38">
        <f t="shared" si="0"/>
        <v>11394.3</v>
      </c>
      <c r="M30" s="22">
        <v>0</v>
      </c>
      <c r="N30" s="38">
        <f t="shared" si="1"/>
        <v>0</v>
      </c>
      <c r="O30" s="22">
        <v>85</v>
      </c>
      <c r="P30" s="22">
        <f t="shared" si="2"/>
        <v>115</v>
      </c>
      <c r="Q30" s="34">
        <f t="shared" si="3"/>
        <v>1</v>
      </c>
      <c r="R30" s="34">
        <f t="shared" si="4"/>
        <v>1</v>
      </c>
      <c r="S30" s="37">
        <f t="shared" si="5"/>
        <v>0</v>
      </c>
      <c r="T30" s="55">
        <f t="shared" si="6"/>
        <v>0</v>
      </c>
      <c r="U30" s="37">
        <f t="shared" si="7"/>
        <v>0</v>
      </c>
      <c r="V30" s="55">
        <f t="shared" si="8"/>
        <v>0</v>
      </c>
      <c r="W30" s="57">
        <f t="shared" si="9"/>
        <v>30</v>
      </c>
      <c r="X30" s="4">
        <f t="shared" si="10"/>
        <v>30</v>
      </c>
      <c r="Y30" s="4" t="str">
        <f t="shared" si="11"/>
        <v>Late</v>
      </c>
      <c r="Z30" s="30"/>
    </row>
    <row r="31" spans="1:26" x14ac:dyDescent="0.75">
      <c r="A31" s="2" t="s">
        <v>25</v>
      </c>
      <c r="B31" s="2" t="s">
        <v>549</v>
      </c>
      <c r="C31" s="2" t="s">
        <v>149</v>
      </c>
      <c r="D31" s="3">
        <v>43708</v>
      </c>
      <c r="E31" s="2" t="s">
        <v>687</v>
      </c>
      <c r="F31" s="2" t="s">
        <v>492</v>
      </c>
      <c r="G31" s="3">
        <v>43793</v>
      </c>
      <c r="H31" s="3">
        <v>43809</v>
      </c>
      <c r="I31" s="22">
        <v>3060</v>
      </c>
      <c r="J31" s="16">
        <v>61169.4</v>
      </c>
      <c r="K31" s="22">
        <v>3060</v>
      </c>
      <c r="L31" s="38">
        <f t="shared" si="0"/>
        <v>61169.4</v>
      </c>
      <c r="M31" s="22">
        <v>0</v>
      </c>
      <c r="N31" s="38">
        <f t="shared" si="1"/>
        <v>0</v>
      </c>
      <c r="O31" s="22">
        <v>85</v>
      </c>
      <c r="P31" s="22">
        <f t="shared" si="2"/>
        <v>101</v>
      </c>
      <c r="Q31" s="34">
        <f t="shared" si="3"/>
        <v>1</v>
      </c>
      <c r="R31" s="34">
        <f t="shared" si="4"/>
        <v>1</v>
      </c>
      <c r="S31" s="37">
        <f t="shared" si="5"/>
        <v>0</v>
      </c>
      <c r="T31" s="55">
        <f t="shared" si="6"/>
        <v>0</v>
      </c>
      <c r="U31" s="37">
        <f t="shared" si="7"/>
        <v>0</v>
      </c>
      <c r="V31" s="55">
        <f t="shared" si="8"/>
        <v>0</v>
      </c>
      <c r="W31" s="57">
        <f t="shared" si="9"/>
        <v>16</v>
      </c>
      <c r="X31" s="4">
        <f t="shared" si="10"/>
        <v>16</v>
      </c>
      <c r="Y31" s="4" t="str">
        <f t="shared" si="11"/>
        <v>Late</v>
      </c>
      <c r="Z31" s="30"/>
    </row>
    <row r="32" spans="1:26" x14ac:dyDescent="0.75">
      <c r="A32" s="2" t="s">
        <v>115</v>
      </c>
      <c r="B32" s="2" t="s">
        <v>588</v>
      </c>
      <c r="C32" s="2" t="s">
        <v>150</v>
      </c>
      <c r="D32" s="3">
        <v>43715</v>
      </c>
      <c r="E32" s="2" t="s">
        <v>687</v>
      </c>
      <c r="F32" s="2" t="s">
        <v>492</v>
      </c>
      <c r="G32" s="3">
        <v>43800</v>
      </c>
      <c r="H32" s="3">
        <v>43809</v>
      </c>
      <c r="I32" s="22">
        <v>600</v>
      </c>
      <c r="J32" s="16">
        <v>11994</v>
      </c>
      <c r="K32" s="22">
        <v>600</v>
      </c>
      <c r="L32" s="38">
        <f t="shared" si="0"/>
        <v>11994</v>
      </c>
      <c r="M32" s="22">
        <v>0</v>
      </c>
      <c r="N32" s="38">
        <f t="shared" si="1"/>
        <v>0</v>
      </c>
      <c r="O32" s="22">
        <v>85</v>
      </c>
      <c r="P32" s="22">
        <f t="shared" si="2"/>
        <v>94</v>
      </c>
      <c r="Q32" s="34">
        <f t="shared" si="3"/>
        <v>1</v>
      </c>
      <c r="R32" s="34">
        <f t="shared" si="4"/>
        <v>1</v>
      </c>
      <c r="S32" s="37">
        <f t="shared" si="5"/>
        <v>0</v>
      </c>
      <c r="T32" s="55">
        <f t="shared" si="6"/>
        <v>0</v>
      </c>
      <c r="U32" s="37">
        <f t="shared" si="7"/>
        <v>0</v>
      </c>
      <c r="V32" s="55">
        <f t="shared" si="8"/>
        <v>0</v>
      </c>
      <c r="W32" s="57">
        <f t="shared" si="9"/>
        <v>9</v>
      </c>
      <c r="X32" s="4">
        <f t="shared" si="10"/>
        <v>9</v>
      </c>
      <c r="Y32" s="4" t="str">
        <f t="shared" si="11"/>
        <v>Late</v>
      </c>
      <c r="Z32" s="30"/>
    </row>
    <row r="33" spans="1:26" x14ac:dyDescent="0.75">
      <c r="A33" s="2" t="s">
        <v>25</v>
      </c>
      <c r="B33" s="2" t="s">
        <v>549</v>
      </c>
      <c r="C33" s="2" t="s">
        <v>151</v>
      </c>
      <c r="D33" s="3">
        <v>43722</v>
      </c>
      <c r="E33" s="2" t="s">
        <v>687</v>
      </c>
      <c r="F33" s="2" t="s">
        <v>492</v>
      </c>
      <c r="G33" s="3">
        <v>43807</v>
      </c>
      <c r="H33" s="3">
        <v>43809</v>
      </c>
      <c r="I33" s="22">
        <v>1170</v>
      </c>
      <c r="J33" s="16">
        <v>23388.3</v>
      </c>
      <c r="K33" s="22">
        <v>1170</v>
      </c>
      <c r="L33" s="38">
        <f t="shared" si="0"/>
        <v>23388.3</v>
      </c>
      <c r="M33" s="22">
        <v>0</v>
      </c>
      <c r="N33" s="38">
        <f t="shared" si="1"/>
        <v>0</v>
      </c>
      <c r="O33" s="22">
        <v>85</v>
      </c>
      <c r="P33" s="22">
        <f t="shared" si="2"/>
        <v>87</v>
      </c>
      <c r="Q33" s="34">
        <f t="shared" si="3"/>
        <v>1</v>
      </c>
      <c r="R33" s="34">
        <f t="shared" si="4"/>
        <v>1</v>
      </c>
      <c r="S33" s="37">
        <f t="shared" si="5"/>
        <v>1</v>
      </c>
      <c r="T33" s="55">
        <f t="shared" si="6"/>
        <v>23388.3</v>
      </c>
      <c r="U33" s="37">
        <f t="shared" si="7"/>
        <v>1</v>
      </c>
      <c r="V33" s="55">
        <f t="shared" si="8"/>
        <v>23388.3</v>
      </c>
      <c r="W33" s="57">
        <f t="shared" si="9"/>
        <v>2</v>
      </c>
      <c r="X33" s="4">
        <f t="shared" si="10"/>
        <v>2</v>
      </c>
      <c r="Y33" s="4" t="str">
        <f t="shared" si="11"/>
        <v>OK</v>
      </c>
      <c r="Z33" s="30"/>
    </row>
    <row r="34" spans="1:26" x14ac:dyDescent="0.75">
      <c r="A34" s="2" t="s">
        <v>115</v>
      </c>
      <c r="B34" s="2" t="s">
        <v>588</v>
      </c>
      <c r="C34" s="2" t="s">
        <v>152</v>
      </c>
      <c r="D34" s="3">
        <v>43722</v>
      </c>
      <c r="E34" s="2" t="s">
        <v>687</v>
      </c>
      <c r="F34" s="2" t="s">
        <v>492</v>
      </c>
      <c r="G34" s="3">
        <v>43807</v>
      </c>
      <c r="H34" s="3">
        <v>43809</v>
      </c>
      <c r="I34" s="22">
        <v>630</v>
      </c>
      <c r="J34" s="16">
        <v>12593.7</v>
      </c>
      <c r="K34" s="22">
        <v>630</v>
      </c>
      <c r="L34" s="38">
        <f t="shared" si="0"/>
        <v>12593.7</v>
      </c>
      <c r="M34" s="22">
        <v>0</v>
      </c>
      <c r="N34" s="38">
        <f t="shared" si="1"/>
        <v>0</v>
      </c>
      <c r="O34" s="22">
        <v>85</v>
      </c>
      <c r="P34" s="22">
        <f t="shared" si="2"/>
        <v>87</v>
      </c>
      <c r="Q34" s="34">
        <f t="shared" si="3"/>
        <v>1</v>
      </c>
      <c r="R34" s="34">
        <f t="shared" si="4"/>
        <v>1</v>
      </c>
      <c r="S34" s="37">
        <f t="shared" si="5"/>
        <v>1</v>
      </c>
      <c r="T34" s="55">
        <f t="shared" si="6"/>
        <v>12593.7</v>
      </c>
      <c r="U34" s="37">
        <f t="shared" si="7"/>
        <v>1</v>
      </c>
      <c r="V34" s="55">
        <f t="shared" si="8"/>
        <v>12593.7</v>
      </c>
      <c r="W34" s="57">
        <f t="shared" si="9"/>
        <v>2</v>
      </c>
      <c r="X34" s="4">
        <f t="shared" si="10"/>
        <v>2</v>
      </c>
      <c r="Y34" s="4" t="str">
        <f t="shared" si="11"/>
        <v>OK</v>
      </c>
      <c r="Z34" s="30"/>
    </row>
    <row r="35" spans="1:26" x14ac:dyDescent="0.75">
      <c r="A35" s="2" t="s">
        <v>25</v>
      </c>
      <c r="B35" s="2" t="s">
        <v>549</v>
      </c>
      <c r="C35" s="2" t="s">
        <v>153</v>
      </c>
      <c r="D35" s="3">
        <v>43701</v>
      </c>
      <c r="E35" s="2" t="s">
        <v>687</v>
      </c>
      <c r="F35" s="2" t="s">
        <v>492</v>
      </c>
      <c r="G35" s="3">
        <v>43786</v>
      </c>
      <c r="H35" s="3">
        <v>43809</v>
      </c>
      <c r="I35" s="22">
        <v>1740</v>
      </c>
      <c r="J35" s="16">
        <v>34782.6</v>
      </c>
      <c r="K35" s="22">
        <v>1740</v>
      </c>
      <c r="L35" s="38">
        <f t="shared" si="0"/>
        <v>34782.6</v>
      </c>
      <c r="M35" s="22">
        <v>418</v>
      </c>
      <c r="N35" s="38">
        <f t="shared" si="1"/>
        <v>8355.82</v>
      </c>
      <c r="O35" s="22">
        <v>85</v>
      </c>
      <c r="P35" s="22">
        <f t="shared" si="2"/>
        <v>108</v>
      </c>
      <c r="Q35" s="34">
        <f t="shared" si="3"/>
        <v>1</v>
      </c>
      <c r="R35" s="34">
        <f t="shared" si="4"/>
        <v>0.75977011494252877</v>
      </c>
      <c r="S35" s="37">
        <f t="shared" si="5"/>
        <v>0</v>
      </c>
      <c r="T35" s="55">
        <f t="shared" si="6"/>
        <v>0</v>
      </c>
      <c r="U35" s="37">
        <f t="shared" si="7"/>
        <v>0</v>
      </c>
      <c r="V35" s="55">
        <f t="shared" si="8"/>
        <v>0</v>
      </c>
      <c r="W35" s="57">
        <f t="shared" si="9"/>
        <v>23</v>
      </c>
      <c r="X35" s="4">
        <f t="shared" si="10"/>
        <v>23</v>
      </c>
      <c r="Y35" s="4" t="str">
        <f t="shared" si="11"/>
        <v>Late</v>
      </c>
      <c r="Z35" s="30"/>
    </row>
    <row r="36" spans="1:26" x14ac:dyDescent="0.75">
      <c r="A36" s="2" t="s">
        <v>115</v>
      </c>
      <c r="B36" s="2" t="s">
        <v>588</v>
      </c>
      <c r="C36" s="2" t="s">
        <v>154</v>
      </c>
      <c r="D36" s="3">
        <v>43701</v>
      </c>
      <c r="E36" s="2" t="s">
        <v>687</v>
      </c>
      <c r="F36" s="2" t="s">
        <v>492</v>
      </c>
      <c r="G36" s="3">
        <v>43786</v>
      </c>
      <c r="H36" s="3">
        <v>43809</v>
      </c>
      <c r="I36" s="22">
        <v>600</v>
      </c>
      <c r="J36" s="16">
        <v>11994</v>
      </c>
      <c r="K36" s="22">
        <v>600</v>
      </c>
      <c r="L36" s="38">
        <f t="shared" si="0"/>
        <v>11994</v>
      </c>
      <c r="M36" s="22">
        <v>66</v>
      </c>
      <c r="N36" s="38">
        <f t="shared" si="1"/>
        <v>1319.34</v>
      </c>
      <c r="O36" s="22">
        <v>85</v>
      </c>
      <c r="P36" s="22">
        <f t="shared" si="2"/>
        <v>108</v>
      </c>
      <c r="Q36" s="34">
        <f t="shared" si="3"/>
        <v>1</v>
      </c>
      <c r="R36" s="34">
        <f t="shared" si="4"/>
        <v>0.89</v>
      </c>
      <c r="S36" s="37">
        <f t="shared" si="5"/>
        <v>0</v>
      </c>
      <c r="T36" s="55">
        <f t="shared" si="6"/>
        <v>0</v>
      </c>
      <c r="U36" s="37">
        <f t="shared" si="7"/>
        <v>0</v>
      </c>
      <c r="V36" s="55">
        <f t="shared" si="8"/>
        <v>0</v>
      </c>
      <c r="W36" s="57">
        <f t="shared" si="9"/>
        <v>23</v>
      </c>
      <c r="X36" s="4">
        <f t="shared" si="10"/>
        <v>23</v>
      </c>
      <c r="Y36" s="4" t="str">
        <f t="shared" si="11"/>
        <v>Late</v>
      </c>
      <c r="Z36" s="30"/>
    </row>
    <row r="37" spans="1:26" x14ac:dyDescent="0.75">
      <c r="A37" s="2" t="s">
        <v>142</v>
      </c>
      <c r="B37" s="2" t="s">
        <v>595</v>
      </c>
      <c r="C37" s="2" t="s">
        <v>166</v>
      </c>
      <c r="D37" s="3">
        <v>43633</v>
      </c>
      <c r="E37" s="2" t="s">
        <v>687</v>
      </c>
      <c r="F37" s="2" t="s">
        <v>492</v>
      </c>
      <c r="G37" s="3">
        <v>43718</v>
      </c>
      <c r="H37" s="3">
        <v>43812</v>
      </c>
      <c r="I37" s="22">
        <v>200</v>
      </c>
      <c r="J37" s="16">
        <v>3998</v>
      </c>
      <c r="K37" s="22">
        <v>200</v>
      </c>
      <c r="L37" s="38">
        <f t="shared" si="0"/>
        <v>3998</v>
      </c>
      <c r="M37" s="22">
        <v>0</v>
      </c>
      <c r="N37" s="38">
        <f t="shared" si="1"/>
        <v>0</v>
      </c>
      <c r="O37" s="22">
        <v>85</v>
      </c>
      <c r="P37" s="22">
        <f t="shared" si="2"/>
        <v>179</v>
      </c>
      <c r="Q37" s="34">
        <f t="shared" si="3"/>
        <v>1</v>
      </c>
      <c r="R37" s="34">
        <f t="shared" si="4"/>
        <v>1</v>
      </c>
      <c r="S37" s="37">
        <f t="shared" si="5"/>
        <v>0</v>
      </c>
      <c r="T37" s="55">
        <f t="shared" si="6"/>
        <v>0</v>
      </c>
      <c r="U37" s="37">
        <f t="shared" si="7"/>
        <v>0</v>
      </c>
      <c r="V37" s="55">
        <f t="shared" si="8"/>
        <v>0</v>
      </c>
      <c r="W37" s="57">
        <f t="shared" si="9"/>
        <v>94</v>
      </c>
      <c r="X37" s="4">
        <f t="shared" si="10"/>
        <v>94</v>
      </c>
      <c r="Y37" s="4" t="str">
        <f t="shared" si="11"/>
        <v>Late</v>
      </c>
      <c r="Z37" s="30"/>
    </row>
    <row r="38" spans="1:26" x14ac:dyDescent="0.75">
      <c r="A38" s="2" t="s">
        <v>57</v>
      </c>
      <c r="B38" s="2" t="s">
        <v>550</v>
      </c>
      <c r="C38" s="2" t="s">
        <v>178</v>
      </c>
      <c r="D38" s="3">
        <v>43722</v>
      </c>
      <c r="E38" s="2" t="s">
        <v>687</v>
      </c>
      <c r="F38" s="2" t="s">
        <v>492</v>
      </c>
      <c r="G38" s="3">
        <v>43807</v>
      </c>
      <c r="H38" s="3">
        <v>43817</v>
      </c>
      <c r="I38" s="22">
        <v>720</v>
      </c>
      <c r="J38" s="16">
        <v>14392.8</v>
      </c>
      <c r="K38" s="22">
        <v>720</v>
      </c>
      <c r="L38" s="38">
        <f t="shared" si="0"/>
        <v>14392.8</v>
      </c>
      <c r="M38" s="22">
        <v>0</v>
      </c>
      <c r="N38" s="38">
        <f t="shared" si="1"/>
        <v>0</v>
      </c>
      <c r="O38" s="22">
        <v>85</v>
      </c>
      <c r="P38" s="22">
        <f t="shared" si="2"/>
        <v>95</v>
      </c>
      <c r="Q38" s="34">
        <f t="shared" si="3"/>
        <v>1</v>
      </c>
      <c r="R38" s="34">
        <f t="shared" si="4"/>
        <v>1</v>
      </c>
      <c r="S38" s="37">
        <f t="shared" si="5"/>
        <v>0</v>
      </c>
      <c r="T38" s="55">
        <f t="shared" si="6"/>
        <v>0</v>
      </c>
      <c r="U38" s="37">
        <f t="shared" si="7"/>
        <v>0</v>
      </c>
      <c r="V38" s="55">
        <f t="shared" si="8"/>
        <v>0</v>
      </c>
      <c r="W38" s="57">
        <f t="shared" si="9"/>
        <v>10</v>
      </c>
      <c r="X38" s="4">
        <f t="shared" si="10"/>
        <v>10</v>
      </c>
      <c r="Y38" s="4" t="str">
        <f t="shared" si="11"/>
        <v>Late</v>
      </c>
      <c r="Z38" s="30"/>
    </row>
    <row r="39" spans="1:26" x14ac:dyDescent="0.75">
      <c r="A39" s="2" t="s">
        <v>179</v>
      </c>
      <c r="B39" s="2" t="s">
        <v>603</v>
      </c>
      <c r="C39" s="2" t="s">
        <v>180</v>
      </c>
      <c r="D39" s="3">
        <v>43722</v>
      </c>
      <c r="E39" s="2" t="s">
        <v>687</v>
      </c>
      <c r="F39" s="2" t="s">
        <v>492</v>
      </c>
      <c r="G39" s="3">
        <v>43807</v>
      </c>
      <c r="H39" s="3">
        <v>43820</v>
      </c>
      <c r="I39" s="22">
        <v>870</v>
      </c>
      <c r="J39" s="16">
        <v>17391.3</v>
      </c>
      <c r="K39" s="22">
        <v>870</v>
      </c>
      <c r="L39" s="38">
        <f t="shared" si="0"/>
        <v>17391.3</v>
      </c>
      <c r="M39" s="22">
        <v>0</v>
      </c>
      <c r="N39" s="38">
        <f t="shared" si="1"/>
        <v>0</v>
      </c>
      <c r="O39" s="22">
        <v>85</v>
      </c>
      <c r="P39" s="22">
        <f t="shared" si="2"/>
        <v>98</v>
      </c>
      <c r="Q39" s="34">
        <f t="shared" si="3"/>
        <v>1</v>
      </c>
      <c r="R39" s="34">
        <f t="shared" si="4"/>
        <v>1</v>
      </c>
      <c r="S39" s="37">
        <f t="shared" si="5"/>
        <v>0</v>
      </c>
      <c r="T39" s="55">
        <f t="shared" si="6"/>
        <v>0</v>
      </c>
      <c r="U39" s="37">
        <f t="shared" si="7"/>
        <v>0</v>
      </c>
      <c r="V39" s="55">
        <f t="shared" si="8"/>
        <v>0</v>
      </c>
      <c r="W39" s="57">
        <f t="shared" si="9"/>
        <v>13</v>
      </c>
      <c r="X39" s="4">
        <f t="shared" si="10"/>
        <v>13</v>
      </c>
      <c r="Y39" s="4" t="str">
        <f t="shared" si="11"/>
        <v>Late</v>
      </c>
      <c r="Z39" s="30"/>
    </row>
    <row r="40" spans="1:26" x14ac:dyDescent="0.75">
      <c r="A40" s="2" t="s">
        <v>111</v>
      </c>
      <c r="B40" s="2" t="s">
        <v>584</v>
      </c>
      <c r="C40" s="2" t="s">
        <v>181</v>
      </c>
      <c r="D40" s="3">
        <v>43722</v>
      </c>
      <c r="E40" s="2" t="s">
        <v>687</v>
      </c>
      <c r="F40" s="2" t="s">
        <v>492</v>
      </c>
      <c r="G40" s="3">
        <v>43807</v>
      </c>
      <c r="H40" s="3">
        <v>43820</v>
      </c>
      <c r="I40" s="22">
        <v>400</v>
      </c>
      <c r="J40" s="16">
        <v>7996</v>
      </c>
      <c r="K40" s="22">
        <v>400</v>
      </c>
      <c r="L40" s="38">
        <f t="shared" si="0"/>
        <v>7996</v>
      </c>
      <c r="M40" s="22">
        <v>0</v>
      </c>
      <c r="N40" s="38">
        <f t="shared" si="1"/>
        <v>0</v>
      </c>
      <c r="O40" s="22">
        <v>85</v>
      </c>
      <c r="P40" s="22">
        <f t="shared" si="2"/>
        <v>98</v>
      </c>
      <c r="Q40" s="34">
        <f t="shared" si="3"/>
        <v>1</v>
      </c>
      <c r="R40" s="34">
        <f t="shared" si="4"/>
        <v>1</v>
      </c>
      <c r="S40" s="37">
        <f t="shared" si="5"/>
        <v>0</v>
      </c>
      <c r="T40" s="55">
        <f t="shared" si="6"/>
        <v>0</v>
      </c>
      <c r="U40" s="37">
        <f t="shared" si="7"/>
        <v>0</v>
      </c>
      <c r="V40" s="55">
        <f t="shared" si="8"/>
        <v>0</v>
      </c>
      <c r="W40" s="57">
        <f t="shared" si="9"/>
        <v>13</v>
      </c>
      <c r="X40" s="4">
        <f t="shared" si="10"/>
        <v>13</v>
      </c>
      <c r="Y40" s="4" t="str">
        <f t="shared" si="11"/>
        <v>Late</v>
      </c>
      <c r="Z40" s="30"/>
    </row>
    <row r="41" spans="1:26" x14ac:dyDescent="0.75">
      <c r="A41" s="2" t="s">
        <v>182</v>
      </c>
      <c r="B41" s="2" t="s">
        <v>604</v>
      </c>
      <c r="C41" s="2" t="s">
        <v>183</v>
      </c>
      <c r="D41" s="3">
        <v>43728</v>
      </c>
      <c r="E41" s="2" t="s">
        <v>687</v>
      </c>
      <c r="F41" s="2" t="s">
        <v>492</v>
      </c>
      <c r="G41" s="3">
        <v>43813</v>
      </c>
      <c r="H41" s="3">
        <v>43823</v>
      </c>
      <c r="I41" s="22">
        <v>2550</v>
      </c>
      <c r="J41" s="16">
        <v>63724.5</v>
      </c>
      <c r="K41" s="22">
        <v>2550</v>
      </c>
      <c r="L41" s="38">
        <f t="shared" si="0"/>
        <v>63724.5</v>
      </c>
      <c r="M41" s="22">
        <v>0</v>
      </c>
      <c r="N41" s="38">
        <f t="shared" si="1"/>
        <v>0</v>
      </c>
      <c r="O41" s="22">
        <v>85</v>
      </c>
      <c r="P41" s="22">
        <f t="shared" si="2"/>
        <v>95</v>
      </c>
      <c r="Q41" s="34">
        <f t="shared" si="3"/>
        <v>1</v>
      </c>
      <c r="R41" s="34">
        <f t="shared" si="4"/>
        <v>1</v>
      </c>
      <c r="S41" s="37">
        <f t="shared" si="5"/>
        <v>0</v>
      </c>
      <c r="T41" s="55">
        <f t="shared" si="6"/>
        <v>0</v>
      </c>
      <c r="U41" s="37">
        <f t="shared" si="7"/>
        <v>0</v>
      </c>
      <c r="V41" s="55">
        <f t="shared" si="8"/>
        <v>0</v>
      </c>
      <c r="W41" s="57">
        <f t="shared" si="9"/>
        <v>10</v>
      </c>
      <c r="X41" s="4">
        <f t="shared" si="10"/>
        <v>10</v>
      </c>
      <c r="Y41" s="4" t="str">
        <f t="shared" si="11"/>
        <v>Late</v>
      </c>
      <c r="Z41" s="30"/>
    </row>
    <row r="42" spans="1:26" x14ac:dyDescent="0.75">
      <c r="A42" s="2" t="s">
        <v>184</v>
      </c>
      <c r="B42" s="2" t="s">
        <v>605</v>
      </c>
      <c r="C42" s="2" t="s">
        <v>185</v>
      </c>
      <c r="D42" s="3">
        <v>43728</v>
      </c>
      <c r="E42" s="2" t="s">
        <v>687</v>
      </c>
      <c r="F42" s="2" t="s">
        <v>492</v>
      </c>
      <c r="G42" s="3">
        <v>43813</v>
      </c>
      <c r="H42" s="3">
        <v>43823</v>
      </c>
      <c r="I42" s="22">
        <v>2280</v>
      </c>
      <c r="J42" s="16">
        <v>56977.2</v>
      </c>
      <c r="K42" s="22">
        <v>2280</v>
      </c>
      <c r="L42" s="38">
        <f t="shared" si="0"/>
        <v>56977.2</v>
      </c>
      <c r="M42" s="22">
        <v>0</v>
      </c>
      <c r="N42" s="38">
        <f t="shared" si="1"/>
        <v>0</v>
      </c>
      <c r="O42" s="22">
        <v>85</v>
      </c>
      <c r="P42" s="22">
        <f t="shared" si="2"/>
        <v>95</v>
      </c>
      <c r="Q42" s="34">
        <f t="shared" si="3"/>
        <v>1</v>
      </c>
      <c r="R42" s="34">
        <f t="shared" si="4"/>
        <v>1</v>
      </c>
      <c r="S42" s="37">
        <f t="shared" si="5"/>
        <v>0</v>
      </c>
      <c r="T42" s="55">
        <f t="shared" si="6"/>
        <v>0</v>
      </c>
      <c r="U42" s="37">
        <f t="shared" si="7"/>
        <v>0</v>
      </c>
      <c r="V42" s="55">
        <f t="shared" si="8"/>
        <v>0</v>
      </c>
      <c r="W42" s="57">
        <f t="shared" si="9"/>
        <v>10</v>
      </c>
      <c r="X42" s="4">
        <f t="shared" si="10"/>
        <v>10</v>
      </c>
      <c r="Y42" s="4" t="str">
        <f t="shared" si="11"/>
        <v>Late</v>
      </c>
      <c r="Z42" s="30"/>
    </row>
    <row r="43" spans="1:26" x14ac:dyDescent="0.75">
      <c r="A43" s="2" t="s">
        <v>138</v>
      </c>
      <c r="B43" s="2" t="s">
        <v>594</v>
      </c>
      <c r="C43" s="2" t="s">
        <v>186</v>
      </c>
      <c r="D43" s="3">
        <v>43729</v>
      </c>
      <c r="E43" s="2" t="s">
        <v>687</v>
      </c>
      <c r="F43" s="2" t="s">
        <v>492</v>
      </c>
      <c r="G43" s="3">
        <v>43814</v>
      </c>
      <c r="H43" s="3">
        <v>43824</v>
      </c>
      <c r="I43" s="22">
        <v>510</v>
      </c>
      <c r="J43" s="16">
        <v>10194.9</v>
      </c>
      <c r="K43" s="22">
        <v>403</v>
      </c>
      <c r="L43" s="38">
        <f t="shared" si="0"/>
        <v>8055.9699999999993</v>
      </c>
      <c r="M43" s="22">
        <v>0</v>
      </c>
      <c r="N43" s="38">
        <f t="shared" si="1"/>
        <v>0</v>
      </c>
      <c r="O43" s="22">
        <v>85</v>
      </c>
      <c r="P43" s="22">
        <f t="shared" si="2"/>
        <v>95</v>
      </c>
      <c r="Q43" s="34">
        <f t="shared" si="3"/>
        <v>0.79019607843137252</v>
      </c>
      <c r="R43" s="34">
        <f t="shared" si="4"/>
        <v>1</v>
      </c>
      <c r="S43" s="37">
        <f t="shared" si="5"/>
        <v>0</v>
      </c>
      <c r="T43" s="55">
        <f t="shared" si="6"/>
        <v>0</v>
      </c>
      <c r="U43" s="37">
        <f t="shared" si="7"/>
        <v>0</v>
      </c>
      <c r="V43" s="55">
        <f t="shared" si="8"/>
        <v>0</v>
      </c>
      <c r="W43" s="57">
        <f t="shared" si="9"/>
        <v>10</v>
      </c>
      <c r="X43" s="4">
        <f t="shared" si="10"/>
        <v>10</v>
      </c>
      <c r="Y43" s="4" t="str">
        <f t="shared" si="11"/>
        <v>Late</v>
      </c>
      <c r="Z43" s="30"/>
    </row>
    <row r="44" spans="1:26" x14ac:dyDescent="0.75">
      <c r="A44" s="2" t="s">
        <v>122</v>
      </c>
      <c r="B44" s="2" t="s">
        <v>591</v>
      </c>
      <c r="C44" s="2" t="s">
        <v>187</v>
      </c>
      <c r="D44" s="3">
        <v>43729</v>
      </c>
      <c r="E44" s="2" t="s">
        <v>687</v>
      </c>
      <c r="F44" s="2" t="s">
        <v>492</v>
      </c>
      <c r="G44" s="3">
        <v>43814</v>
      </c>
      <c r="H44" s="3">
        <v>43824</v>
      </c>
      <c r="I44" s="22">
        <v>870</v>
      </c>
      <c r="J44" s="16">
        <v>17391.3</v>
      </c>
      <c r="K44" s="22">
        <v>870</v>
      </c>
      <c r="L44" s="38">
        <f t="shared" si="0"/>
        <v>17391.3</v>
      </c>
      <c r="M44" s="22">
        <v>0</v>
      </c>
      <c r="N44" s="38">
        <f t="shared" si="1"/>
        <v>0</v>
      </c>
      <c r="O44" s="22">
        <v>85</v>
      </c>
      <c r="P44" s="22">
        <f t="shared" si="2"/>
        <v>95</v>
      </c>
      <c r="Q44" s="34">
        <f t="shared" si="3"/>
        <v>1</v>
      </c>
      <c r="R44" s="34">
        <f t="shared" si="4"/>
        <v>1</v>
      </c>
      <c r="S44" s="37">
        <f t="shared" si="5"/>
        <v>0</v>
      </c>
      <c r="T44" s="55">
        <f t="shared" si="6"/>
        <v>0</v>
      </c>
      <c r="U44" s="37">
        <f t="shared" si="7"/>
        <v>0</v>
      </c>
      <c r="V44" s="55">
        <f t="shared" si="8"/>
        <v>0</v>
      </c>
      <c r="W44" s="57">
        <f t="shared" si="9"/>
        <v>10</v>
      </c>
      <c r="X44" s="4">
        <f t="shared" si="10"/>
        <v>10</v>
      </c>
      <c r="Y44" s="4" t="str">
        <f t="shared" si="11"/>
        <v>Late</v>
      </c>
      <c r="Z44" s="30"/>
    </row>
    <row r="45" spans="1:26" x14ac:dyDescent="0.75">
      <c r="A45" s="2" t="s">
        <v>66</v>
      </c>
      <c r="B45" s="2" t="s">
        <v>555</v>
      </c>
      <c r="C45" s="2" t="s">
        <v>193</v>
      </c>
      <c r="D45" s="3">
        <v>43708</v>
      </c>
      <c r="E45" s="2" t="s">
        <v>687</v>
      </c>
      <c r="F45" s="2" t="s">
        <v>492</v>
      </c>
      <c r="G45" s="3">
        <v>43793</v>
      </c>
      <c r="H45" s="3">
        <v>43827</v>
      </c>
      <c r="I45" s="22">
        <v>1410</v>
      </c>
      <c r="J45" s="16">
        <v>28185.9</v>
      </c>
      <c r="K45" s="22">
        <v>1481</v>
      </c>
      <c r="L45" s="38">
        <f t="shared" si="0"/>
        <v>29605.19</v>
      </c>
      <c r="M45" s="22">
        <v>0</v>
      </c>
      <c r="N45" s="38">
        <f t="shared" si="1"/>
        <v>0</v>
      </c>
      <c r="O45" s="22">
        <v>85</v>
      </c>
      <c r="P45" s="22">
        <f t="shared" si="2"/>
        <v>119</v>
      </c>
      <c r="Q45" s="34">
        <f t="shared" si="3"/>
        <v>1</v>
      </c>
      <c r="R45" s="34">
        <f t="shared" si="4"/>
        <v>1</v>
      </c>
      <c r="S45" s="37">
        <f t="shared" si="5"/>
        <v>0</v>
      </c>
      <c r="T45" s="55">
        <f t="shared" si="6"/>
        <v>0</v>
      </c>
      <c r="U45" s="37">
        <f t="shared" si="7"/>
        <v>0</v>
      </c>
      <c r="V45" s="55">
        <f t="shared" si="8"/>
        <v>0</v>
      </c>
      <c r="W45" s="57">
        <f t="shared" si="9"/>
        <v>34</v>
      </c>
      <c r="X45" s="4">
        <f t="shared" si="10"/>
        <v>34</v>
      </c>
      <c r="Y45" s="4" t="str">
        <f t="shared" si="11"/>
        <v>Late</v>
      </c>
      <c r="Z45" s="30"/>
    </row>
    <row r="46" spans="1:26" x14ac:dyDescent="0.75">
      <c r="A46" s="2" t="s">
        <v>114</v>
      </c>
      <c r="B46" s="2" t="s">
        <v>587</v>
      </c>
      <c r="C46" s="2" t="s">
        <v>194</v>
      </c>
      <c r="D46" s="3">
        <v>43715</v>
      </c>
      <c r="E46" s="2" t="s">
        <v>687</v>
      </c>
      <c r="F46" s="2" t="s">
        <v>492</v>
      </c>
      <c r="G46" s="3">
        <v>43800</v>
      </c>
      <c r="H46" s="3">
        <v>43827</v>
      </c>
      <c r="I46" s="22">
        <v>660</v>
      </c>
      <c r="J46" s="16">
        <v>13193.4</v>
      </c>
      <c r="K46" s="22">
        <v>660</v>
      </c>
      <c r="L46" s="38">
        <f t="shared" si="0"/>
        <v>13193.4</v>
      </c>
      <c r="M46" s="22">
        <v>66</v>
      </c>
      <c r="N46" s="38">
        <f t="shared" si="1"/>
        <v>1319.3400000000001</v>
      </c>
      <c r="O46" s="22">
        <v>85</v>
      </c>
      <c r="P46" s="22">
        <f t="shared" si="2"/>
        <v>112</v>
      </c>
      <c r="Q46" s="34">
        <f t="shared" si="3"/>
        <v>1</v>
      </c>
      <c r="R46" s="34">
        <f t="shared" si="4"/>
        <v>0.9</v>
      </c>
      <c r="S46" s="37">
        <f t="shared" si="5"/>
        <v>0</v>
      </c>
      <c r="T46" s="55">
        <f t="shared" si="6"/>
        <v>0</v>
      </c>
      <c r="U46" s="37">
        <f t="shared" si="7"/>
        <v>0</v>
      </c>
      <c r="V46" s="55">
        <f t="shared" si="8"/>
        <v>0</v>
      </c>
      <c r="W46" s="57">
        <f t="shared" si="9"/>
        <v>27</v>
      </c>
      <c r="X46" s="4">
        <f t="shared" si="10"/>
        <v>27</v>
      </c>
      <c r="Y46" s="4" t="str">
        <f t="shared" si="11"/>
        <v>Late</v>
      </c>
      <c r="Z46" s="30"/>
    </row>
    <row r="47" spans="1:26" x14ac:dyDescent="0.75">
      <c r="A47" s="2" t="s">
        <v>195</v>
      </c>
      <c r="B47" s="2" t="s">
        <v>606</v>
      </c>
      <c r="C47" s="2" t="s">
        <v>196</v>
      </c>
      <c r="D47" s="3">
        <v>43728</v>
      </c>
      <c r="E47" s="2" t="s">
        <v>687</v>
      </c>
      <c r="F47" s="2" t="s">
        <v>492</v>
      </c>
      <c r="G47" s="3">
        <v>43813</v>
      </c>
      <c r="H47" s="3">
        <v>43827</v>
      </c>
      <c r="I47" s="22">
        <v>390</v>
      </c>
      <c r="J47" s="16">
        <v>7796.1</v>
      </c>
      <c r="K47" s="22">
        <v>390</v>
      </c>
      <c r="L47" s="38">
        <f t="shared" si="0"/>
        <v>7796.1</v>
      </c>
      <c r="M47" s="22">
        <v>0</v>
      </c>
      <c r="N47" s="38">
        <f t="shared" si="1"/>
        <v>0</v>
      </c>
      <c r="O47" s="22">
        <v>85</v>
      </c>
      <c r="P47" s="22">
        <f t="shared" si="2"/>
        <v>99</v>
      </c>
      <c r="Q47" s="34">
        <f t="shared" si="3"/>
        <v>1</v>
      </c>
      <c r="R47" s="34">
        <f t="shared" si="4"/>
        <v>1</v>
      </c>
      <c r="S47" s="37">
        <f t="shared" si="5"/>
        <v>0</v>
      </c>
      <c r="T47" s="55">
        <f t="shared" si="6"/>
        <v>0</v>
      </c>
      <c r="U47" s="37">
        <f t="shared" si="7"/>
        <v>0</v>
      </c>
      <c r="V47" s="55">
        <f t="shared" si="8"/>
        <v>0</v>
      </c>
      <c r="W47" s="57">
        <f t="shared" si="9"/>
        <v>14</v>
      </c>
      <c r="X47" s="4">
        <f t="shared" si="10"/>
        <v>14</v>
      </c>
      <c r="Y47" s="4" t="str">
        <f t="shared" si="11"/>
        <v>Late</v>
      </c>
      <c r="Z47" s="30"/>
    </row>
    <row r="48" spans="1:26" x14ac:dyDescent="0.75">
      <c r="A48" s="2" t="s">
        <v>197</v>
      </c>
      <c r="B48" s="2" t="s">
        <v>607</v>
      </c>
      <c r="C48" s="2" t="s">
        <v>198</v>
      </c>
      <c r="D48" s="3">
        <v>43728</v>
      </c>
      <c r="E48" s="2" t="s">
        <v>687</v>
      </c>
      <c r="F48" s="2" t="s">
        <v>492</v>
      </c>
      <c r="G48" s="3">
        <v>43813</v>
      </c>
      <c r="H48" s="3">
        <v>43827</v>
      </c>
      <c r="I48" s="22">
        <v>420</v>
      </c>
      <c r="J48" s="16">
        <v>8395.7999999999993</v>
      </c>
      <c r="K48" s="22">
        <v>420</v>
      </c>
      <c r="L48" s="38">
        <f t="shared" si="0"/>
        <v>8395.7999999999993</v>
      </c>
      <c r="M48" s="22">
        <v>0</v>
      </c>
      <c r="N48" s="38">
        <f t="shared" si="1"/>
        <v>0</v>
      </c>
      <c r="O48" s="22">
        <v>85</v>
      </c>
      <c r="P48" s="22">
        <f t="shared" si="2"/>
        <v>99</v>
      </c>
      <c r="Q48" s="34">
        <f t="shared" si="3"/>
        <v>1</v>
      </c>
      <c r="R48" s="34">
        <f t="shared" si="4"/>
        <v>1</v>
      </c>
      <c r="S48" s="37">
        <f t="shared" si="5"/>
        <v>0</v>
      </c>
      <c r="T48" s="55">
        <f t="shared" si="6"/>
        <v>0</v>
      </c>
      <c r="U48" s="37">
        <f t="shared" si="7"/>
        <v>0</v>
      </c>
      <c r="V48" s="55">
        <f t="shared" si="8"/>
        <v>0</v>
      </c>
      <c r="W48" s="57">
        <f t="shared" si="9"/>
        <v>14</v>
      </c>
      <c r="X48" s="4">
        <f t="shared" si="10"/>
        <v>14</v>
      </c>
      <c r="Y48" s="4" t="str">
        <f t="shared" si="11"/>
        <v>Late</v>
      </c>
      <c r="Z48" s="30"/>
    </row>
    <row r="49" spans="1:26" x14ac:dyDescent="0.75">
      <c r="A49" s="2" t="s">
        <v>25</v>
      </c>
      <c r="B49" s="2" t="s">
        <v>549</v>
      </c>
      <c r="C49" s="2" t="s">
        <v>199</v>
      </c>
      <c r="D49" s="3">
        <v>43729</v>
      </c>
      <c r="E49" s="2" t="s">
        <v>687</v>
      </c>
      <c r="F49" s="2" t="s">
        <v>492</v>
      </c>
      <c r="G49" s="3">
        <v>43814</v>
      </c>
      <c r="H49" s="3">
        <v>43827</v>
      </c>
      <c r="I49" s="22">
        <v>1740</v>
      </c>
      <c r="J49" s="16">
        <v>34782.6</v>
      </c>
      <c r="K49" s="22">
        <v>1740</v>
      </c>
      <c r="L49" s="38">
        <f t="shared" si="0"/>
        <v>34782.6</v>
      </c>
      <c r="M49" s="22">
        <v>383</v>
      </c>
      <c r="N49" s="38">
        <f t="shared" si="1"/>
        <v>7656.1699999999992</v>
      </c>
      <c r="O49" s="22">
        <v>85</v>
      </c>
      <c r="P49" s="22">
        <f t="shared" si="2"/>
        <v>98</v>
      </c>
      <c r="Q49" s="34">
        <f t="shared" si="3"/>
        <v>1</v>
      </c>
      <c r="R49" s="34">
        <f t="shared" si="4"/>
        <v>0.77988505747126435</v>
      </c>
      <c r="S49" s="37">
        <f t="shared" si="5"/>
        <v>0</v>
      </c>
      <c r="T49" s="55">
        <f t="shared" si="6"/>
        <v>0</v>
      </c>
      <c r="U49" s="37">
        <f t="shared" si="7"/>
        <v>0</v>
      </c>
      <c r="V49" s="55">
        <f t="shared" si="8"/>
        <v>0</v>
      </c>
      <c r="W49" s="57">
        <f t="shared" si="9"/>
        <v>13</v>
      </c>
      <c r="X49" s="4">
        <f t="shared" si="10"/>
        <v>13</v>
      </c>
      <c r="Y49" s="4" t="str">
        <f t="shared" si="11"/>
        <v>Late</v>
      </c>
      <c r="Z49" s="30"/>
    </row>
    <row r="50" spans="1:26" x14ac:dyDescent="0.75">
      <c r="A50" s="2" t="s">
        <v>25</v>
      </c>
      <c r="B50" s="2" t="s">
        <v>549</v>
      </c>
      <c r="C50" s="2" t="s">
        <v>200</v>
      </c>
      <c r="D50" s="3">
        <v>43729</v>
      </c>
      <c r="E50" s="2" t="s">
        <v>687</v>
      </c>
      <c r="F50" s="2" t="s">
        <v>492</v>
      </c>
      <c r="G50" s="3">
        <v>43814</v>
      </c>
      <c r="H50" s="3">
        <v>43827</v>
      </c>
      <c r="I50" s="22">
        <v>1800</v>
      </c>
      <c r="J50" s="16">
        <v>35982</v>
      </c>
      <c r="K50" s="22">
        <v>1800</v>
      </c>
      <c r="L50" s="38">
        <f t="shared" si="0"/>
        <v>35982</v>
      </c>
      <c r="M50" s="22">
        <v>0</v>
      </c>
      <c r="N50" s="38">
        <f t="shared" si="1"/>
        <v>0</v>
      </c>
      <c r="O50" s="22">
        <v>85</v>
      </c>
      <c r="P50" s="22">
        <f t="shared" si="2"/>
        <v>98</v>
      </c>
      <c r="Q50" s="34">
        <f t="shared" si="3"/>
        <v>1</v>
      </c>
      <c r="R50" s="34">
        <f t="shared" si="4"/>
        <v>1</v>
      </c>
      <c r="S50" s="37">
        <f t="shared" si="5"/>
        <v>0</v>
      </c>
      <c r="T50" s="55">
        <f t="shared" si="6"/>
        <v>0</v>
      </c>
      <c r="U50" s="37">
        <f t="shared" si="7"/>
        <v>0</v>
      </c>
      <c r="V50" s="55">
        <f t="shared" si="8"/>
        <v>0</v>
      </c>
      <c r="W50" s="57">
        <f t="shared" si="9"/>
        <v>13</v>
      </c>
      <c r="X50" s="4">
        <f t="shared" si="10"/>
        <v>13</v>
      </c>
      <c r="Y50" s="4" t="str">
        <f t="shared" si="11"/>
        <v>Late</v>
      </c>
      <c r="Z50" s="30"/>
    </row>
    <row r="51" spans="1:26" x14ac:dyDescent="0.75">
      <c r="A51" s="2" t="s">
        <v>179</v>
      </c>
      <c r="B51" s="2" t="s">
        <v>603</v>
      </c>
      <c r="C51" s="2" t="s">
        <v>201</v>
      </c>
      <c r="D51" s="3">
        <v>43729</v>
      </c>
      <c r="E51" s="2" t="s">
        <v>687</v>
      </c>
      <c r="F51" s="2" t="s">
        <v>492</v>
      </c>
      <c r="G51" s="3">
        <v>43814</v>
      </c>
      <c r="H51" s="3">
        <v>43827</v>
      </c>
      <c r="I51" s="22">
        <v>960</v>
      </c>
      <c r="J51" s="16">
        <v>19190.400000000001</v>
      </c>
      <c r="K51" s="22">
        <v>960</v>
      </c>
      <c r="L51" s="38">
        <f t="shared" si="0"/>
        <v>19190.400000000001</v>
      </c>
      <c r="M51" s="22">
        <v>0</v>
      </c>
      <c r="N51" s="38">
        <f t="shared" si="1"/>
        <v>0</v>
      </c>
      <c r="O51" s="22">
        <v>85</v>
      </c>
      <c r="P51" s="22">
        <f t="shared" si="2"/>
        <v>98</v>
      </c>
      <c r="Q51" s="34">
        <f t="shared" si="3"/>
        <v>1</v>
      </c>
      <c r="R51" s="34">
        <f t="shared" si="4"/>
        <v>1</v>
      </c>
      <c r="S51" s="37">
        <f t="shared" si="5"/>
        <v>0</v>
      </c>
      <c r="T51" s="55">
        <f t="shared" si="6"/>
        <v>0</v>
      </c>
      <c r="U51" s="37">
        <f t="shared" si="7"/>
        <v>0</v>
      </c>
      <c r="V51" s="55">
        <f t="shared" si="8"/>
        <v>0</v>
      </c>
      <c r="W51" s="57">
        <f t="shared" si="9"/>
        <v>13</v>
      </c>
      <c r="X51" s="4">
        <f t="shared" si="10"/>
        <v>13</v>
      </c>
      <c r="Y51" s="4" t="str">
        <f t="shared" si="11"/>
        <v>Late</v>
      </c>
      <c r="Z51" s="30"/>
    </row>
    <row r="52" spans="1:26" x14ac:dyDescent="0.75">
      <c r="A52" s="2" t="s">
        <v>179</v>
      </c>
      <c r="B52" s="2" t="s">
        <v>603</v>
      </c>
      <c r="C52" s="2" t="s">
        <v>202</v>
      </c>
      <c r="D52" s="3">
        <v>43729</v>
      </c>
      <c r="E52" s="2" t="s">
        <v>687</v>
      </c>
      <c r="F52" s="2" t="s">
        <v>492</v>
      </c>
      <c r="G52" s="3">
        <v>43814</v>
      </c>
      <c r="H52" s="3">
        <v>43827</v>
      </c>
      <c r="I52" s="22">
        <v>1200</v>
      </c>
      <c r="J52" s="16">
        <v>23988</v>
      </c>
      <c r="K52" s="22">
        <v>1200</v>
      </c>
      <c r="L52" s="38">
        <f t="shared" si="0"/>
        <v>23988</v>
      </c>
      <c r="M52" s="22">
        <v>0</v>
      </c>
      <c r="N52" s="38">
        <f t="shared" si="1"/>
        <v>0</v>
      </c>
      <c r="O52" s="22">
        <v>85</v>
      </c>
      <c r="P52" s="22">
        <f t="shared" si="2"/>
        <v>98</v>
      </c>
      <c r="Q52" s="34">
        <f t="shared" si="3"/>
        <v>1</v>
      </c>
      <c r="R52" s="34">
        <f t="shared" si="4"/>
        <v>1</v>
      </c>
      <c r="S52" s="37">
        <f t="shared" si="5"/>
        <v>0</v>
      </c>
      <c r="T52" s="55">
        <f t="shared" si="6"/>
        <v>0</v>
      </c>
      <c r="U52" s="37">
        <f t="shared" si="7"/>
        <v>0</v>
      </c>
      <c r="V52" s="55">
        <f t="shared" si="8"/>
        <v>0</v>
      </c>
      <c r="W52" s="57">
        <f t="shared" si="9"/>
        <v>13</v>
      </c>
      <c r="X52" s="4">
        <f t="shared" si="10"/>
        <v>13</v>
      </c>
      <c r="Y52" s="4" t="str">
        <f t="shared" si="11"/>
        <v>Late</v>
      </c>
      <c r="Z52" s="30"/>
    </row>
    <row r="53" spans="1:26" x14ac:dyDescent="0.75">
      <c r="A53" s="2" t="s">
        <v>138</v>
      </c>
      <c r="B53" s="2" t="s">
        <v>594</v>
      </c>
      <c r="C53" s="2" t="s">
        <v>203</v>
      </c>
      <c r="D53" s="3">
        <v>43729</v>
      </c>
      <c r="E53" s="2" t="s">
        <v>687</v>
      </c>
      <c r="F53" s="2" t="s">
        <v>492</v>
      </c>
      <c r="G53" s="3">
        <v>43814</v>
      </c>
      <c r="H53" s="3">
        <v>43827</v>
      </c>
      <c r="I53" s="22">
        <v>660</v>
      </c>
      <c r="J53" s="16">
        <v>13193.4</v>
      </c>
      <c r="K53" s="22">
        <v>660</v>
      </c>
      <c r="L53" s="38">
        <f t="shared" si="0"/>
        <v>13193.4</v>
      </c>
      <c r="M53" s="22">
        <v>33</v>
      </c>
      <c r="N53" s="38">
        <f t="shared" si="1"/>
        <v>659.67000000000007</v>
      </c>
      <c r="O53" s="22">
        <v>85</v>
      </c>
      <c r="P53" s="22">
        <f t="shared" si="2"/>
        <v>98</v>
      </c>
      <c r="Q53" s="34">
        <f t="shared" si="3"/>
        <v>1</v>
      </c>
      <c r="R53" s="34">
        <f t="shared" si="4"/>
        <v>0.95</v>
      </c>
      <c r="S53" s="37">
        <f t="shared" si="5"/>
        <v>0</v>
      </c>
      <c r="T53" s="55">
        <f t="shared" si="6"/>
        <v>0</v>
      </c>
      <c r="U53" s="37">
        <f t="shared" si="7"/>
        <v>0</v>
      </c>
      <c r="V53" s="55">
        <f t="shared" si="8"/>
        <v>0</v>
      </c>
      <c r="W53" s="57">
        <f t="shared" si="9"/>
        <v>13</v>
      </c>
      <c r="X53" s="4">
        <f t="shared" si="10"/>
        <v>13</v>
      </c>
      <c r="Y53" s="4" t="str">
        <f t="shared" si="11"/>
        <v>Late</v>
      </c>
      <c r="Z53" s="30"/>
    </row>
    <row r="54" spans="1:26" x14ac:dyDescent="0.75">
      <c r="A54" s="2" t="s">
        <v>115</v>
      </c>
      <c r="B54" s="2" t="s">
        <v>588</v>
      </c>
      <c r="C54" s="2" t="s">
        <v>204</v>
      </c>
      <c r="D54" s="3">
        <v>43729</v>
      </c>
      <c r="E54" s="2" t="s">
        <v>687</v>
      </c>
      <c r="F54" s="2" t="s">
        <v>492</v>
      </c>
      <c r="G54" s="3">
        <v>43814</v>
      </c>
      <c r="H54" s="3">
        <v>43827</v>
      </c>
      <c r="I54" s="22">
        <v>630</v>
      </c>
      <c r="J54" s="16">
        <v>12593.7</v>
      </c>
      <c r="K54" s="22">
        <v>630</v>
      </c>
      <c r="L54" s="38">
        <f t="shared" si="0"/>
        <v>12593.7</v>
      </c>
      <c r="M54" s="22">
        <v>107</v>
      </c>
      <c r="N54" s="38">
        <f t="shared" si="1"/>
        <v>2138.9300000000003</v>
      </c>
      <c r="O54" s="22">
        <v>85</v>
      </c>
      <c r="P54" s="22">
        <f t="shared" si="2"/>
        <v>98</v>
      </c>
      <c r="Q54" s="34">
        <f t="shared" si="3"/>
        <v>1</v>
      </c>
      <c r="R54" s="34">
        <f t="shared" si="4"/>
        <v>0.8301587301587301</v>
      </c>
      <c r="S54" s="37">
        <f t="shared" si="5"/>
        <v>0</v>
      </c>
      <c r="T54" s="55">
        <f t="shared" si="6"/>
        <v>0</v>
      </c>
      <c r="U54" s="37">
        <f t="shared" si="7"/>
        <v>0</v>
      </c>
      <c r="V54" s="55">
        <f t="shared" si="8"/>
        <v>0</v>
      </c>
      <c r="W54" s="57">
        <f t="shared" si="9"/>
        <v>13</v>
      </c>
      <c r="X54" s="4">
        <f t="shared" si="10"/>
        <v>13</v>
      </c>
      <c r="Y54" s="4" t="str">
        <f t="shared" si="11"/>
        <v>Late</v>
      </c>
      <c r="Z54" s="30"/>
    </row>
    <row r="55" spans="1:26" x14ac:dyDescent="0.75">
      <c r="A55" s="2" t="s">
        <v>205</v>
      </c>
      <c r="B55" s="2" t="s">
        <v>608</v>
      </c>
      <c r="C55" s="2" t="s">
        <v>206</v>
      </c>
      <c r="D55" s="3">
        <v>43729</v>
      </c>
      <c r="E55" s="2" t="s">
        <v>687</v>
      </c>
      <c r="F55" s="2" t="s">
        <v>492</v>
      </c>
      <c r="G55" s="3">
        <v>43814</v>
      </c>
      <c r="H55" s="3">
        <v>43827</v>
      </c>
      <c r="I55" s="22">
        <v>270</v>
      </c>
      <c r="J55" s="16">
        <v>6747.3</v>
      </c>
      <c r="K55" s="22">
        <v>54</v>
      </c>
      <c r="L55" s="38">
        <f t="shared" si="0"/>
        <v>1349.46</v>
      </c>
      <c r="M55" s="22">
        <v>0</v>
      </c>
      <c r="N55" s="38">
        <f t="shared" si="1"/>
        <v>0</v>
      </c>
      <c r="O55" s="22">
        <v>85</v>
      </c>
      <c r="P55" s="22">
        <f t="shared" si="2"/>
        <v>98</v>
      </c>
      <c r="Q55" s="34">
        <f t="shared" si="3"/>
        <v>0.2</v>
      </c>
      <c r="R55" s="34">
        <f t="shared" si="4"/>
        <v>1</v>
      </c>
      <c r="S55" s="37">
        <f t="shared" si="5"/>
        <v>0</v>
      </c>
      <c r="T55" s="55">
        <f t="shared" si="6"/>
        <v>0</v>
      </c>
      <c r="U55" s="37">
        <f t="shared" si="7"/>
        <v>0</v>
      </c>
      <c r="V55" s="55">
        <f t="shared" si="8"/>
        <v>0</v>
      </c>
      <c r="W55" s="57">
        <f t="shared" si="9"/>
        <v>13</v>
      </c>
      <c r="X55" s="4">
        <f t="shared" si="10"/>
        <v>13</v>
      </c>
      <c r="Y55" s="4" t="str">
        <f t="shared" si="11"/>
        <v>Late</v>
      </c>
      <c r="Z55" s="30"/>
    </row>
    <row r="56" spans="1:26" x14ac:dyDescent="0.75">
      <c r="A56" s="2" t="s">
        <v>207</v>
      </c>
      <c r="B56" s="2" t="s">
        <v>609</v>
      </c>
      <c r="C56" s="2" t="s">
        <v>208</v>
      </c>
      <c r="D56" s="3">
        <v>43729</v>
      </c>
      <c r="E56" s="2" t="s">
        <v>687</v>
      </c>
      <c r="F56" s="2" t="s">
        <v>492</v>
      </c>
      <c r="G56" s="3">
        <v>43814</v>
      </c>
      <c r="H56" s="3">
        <v>43827</v>
      </c>
      <c r="I56" s="22">
        <v>330</v>
      </c>
      <c r="J56" s="16">
        <v>8246.7000000000007</v>
      </c>
      <c r="K56" s="22">
        <v>330</v>
      </c>
      <c r="L56" s="38">
        <f t="shared" si="0"/>
        <v>8246.7000000000007</v>
      </c>
      <c r="M56" s="22">
        <v>43</v>
      </c>
      <c r="N56" s="38">
        <f t="shared" si="1"/>
        <v>1074.5700000000002</v>
      </c>
      <c r="O56" s="22">
        <v>85</v>
      </c>
      <c r="P56" s="22">
        <f t="shared" si="2"/>
        <v>98</v>
      </c>
      <c r="Q56" s="34">
        <f t="shared" si="3"/>
        <v>1</v>
      </c>
      <c r="R56" s="34">
        <f t="shared" si="4"/>
        <v>0.86969696969696964</v>
      </c>
      <c r="S56" s="37">
        <f t="shared" si="5"/>
        <v>0</v>
      </c>
      <c r="T56" s="55">
        <f t="shared" si="6"/>
        <v>0</v>
      </c>
      <c r="U56" s="37">
        <f t="shared" si="7"/>
        <v>0</v>
      </c>
      <c r="V56" s="55">
        <f t="shared" si="8"/>
        <v>0</v>
      </c>
      <c r="W56" s="57">
        <f t="shared" si="9"/>
        <v>13</v>
      </c>
      <c r="X56" s="4">
        <f t="shared" si="10"/>
        <v>13</v>
      </c>
      <c r="Y56" s="4" t="str">
        <f t="shared" si="11"/>
        <v>Late</v>
      </c>
      <c r="Z56" s="30"/>
    </row>
    <row r="57" spans="1:26" x14ac:dyDescent="0.75">
      <c r="A57" s="2" t="s">
        <v>112</v>
      </c>
      <c r="B57" s="2" t="s">
        <v>585</v>
      </c>
      <c r="C57" s="2" t="s">
        <v>209</v>
      </c>
      <c r="D57" s="3">
        <v>43729</v>
      </c>
      <c r="E57" s="2" t="s">
        <v>687</v>
      </c>
      <c r="F57" s="2" t="s">
        <v>492</v>
      </c>
      <c r="G57" s="3">
        <v>43814</v>
      </c>
      <c r="H57" s="3">
        <v>43827</v>
      </c>
      <c r="I57" s="22">
        <v>660</v>
      </c>
      <c r="J57" s="16">
        <v>16493.400000000001</v>
      </c>
      <c r="K57" s="22">
        <v>660</v>
      </c>
      <c r="L57" s="38">
        <f t="shared" si="0"/>
        <v>16493.400000000001</v>
      </c>
      <c r="M57" s="22">
        <v>0</v>
      </c>
      <c r="N57" s="38">
        <f t="shared" si="1"/>
        <v>0</v>
      </c>
      <c r="O57" s="22">
        <v>85</v>
      </c>
      <c r="P57" s="22">
        <f t="shared" si="2"/>
        <v>98</v>
      </c>
      <c r="Q57" s="34">
        <f t="shared" si="3"/>
        <v>1</v>
      </c>
      <c r="R57" s="34">
        <f t="shared" si="4"/>
        <v>1</v>
      </c>
      <c r="S57" s="37">
        <f t="shared" si="5"/>
        <v>0</v>
      </c>
      <c r="T57" s="55">
        <f t="shared" si="6"/>
        <v>0</v>
      </c>
      <c r="U57" s="37">
        <f t="shared" si="7"/>
        <v>0</v>
      </c>
      <c r="V57" s="55">
        <f t="shared" si="8"/>
        <v>0</v>
      </c>
      <c r="W57" s="57">
        <f t="shared" si="9"/>
        <v>13</v>
      </c>
      <c r="X57" s="4">
        <f t="shared" si="10"/>
        <v>13</v>
      </c>
      <c r="Y57" s="4" t="str">
        <f t="shared" si="11"/>
        <v>Late</v>
      </c>
      <c r="Z57" s="30"/>
    </row>
    <row r="58" spans="1:26" x14ac:dyDescent="0.75">
      <c r="A58" s="2" t="s">
        <v>66</v>
      </c>
      <c r="B58" s="2" t="s">
        <v>555</v>
      </c>
      <c r="C58" s="2" t="s">
        <v>210</v>
      </c>
      <c r="D58" s="3">
        <v>43729</v>
      </c>
      <c r="E58" s="2" t="s">
        <v>687</v>
      </c>
      <c r="F58" s="2" t="s">
        <v>492</v>
      </c>
      <c r="G58" s="3">
        <v>43814</v>
      </c>
      <c r="H58" s="3">
        <v>43827</v>
      </c>
      <c r="I58" s="22">
        <v>960</v>
      </c>
      <c r="J58" s="16">
        <v>19190.400000000001</v>
      </c>
      <c r="K58" s="22">
        <v>960</v>
      </c>
      <c r="L58" s="38">
        <f t="shared" si="0"/>
        <v>19190.400000000001</v>
      </c>
      <c r="M58" s="22">
        <v>0</v>
      </c>
      <c r="N58" s="38">
        <f t="shared" si="1"/>
        <v>0</v>
      </c>
      <c r="O58" s="22">
        <v>85</v>
      </c>
      <c r="P58" s="22">
        <f t="shared" si="2"/>
        <v>98</v>
      </c>
      <c r="Q58" s="34">
        <f t="shared" si="3"/>
        <v>1</v>
      </c>
      <c r="R58" s="34">
        <f t="shared" si="4"/>
        <v>1</v>
      </c>
      <c r="S58" s="37">
        <f t="shared" si="5"/>
        <v>0</v>
      </c>
      <c r="T58" s="55">
        <f t="shared" si="6"/>
        <v>0</v>
      </c>
      <c r="U58" s="37">
        <f t="shared" si="7"/>
        <v>0</v>
      </c>
      <c r="V58" s="55">
        <f t="shared" si="8"/>
        <v>0</v>
      </c>
      <c r="W58" s="57">
        <f t="shared" si="9"/>
        <v>13</v>
      </c>
      <c r="X58" s="4">
        <f t="shared" si="10"/>
        <v>13</v>
      </c>
      <c r="Y58" s="4" t="str">
        <f t="shared" si="11"/>
        <v>Late</v>
      </c>
      <c r="Z58" s="30"/>
    </row>
    <row r="59" spans="1:26" x14ac:dyDescent="0.75">
      <c r="A59" s="2" t="s">
        <v>66</v>
      </c>
      <c r="B59" s="2" t="s">
        <v>555</v>
      </c>
      <c r="C59" s="2" t="s">
        <v>211</v>
      </c>
      <c r="D59" s="3">
        <v>43729</v>
      </c>
      <c r="E59" s="2" t="s">
        <v>687</v>
      </c>
      <c r="F59" s="2" t="s">
        <v>492</v>
      </c>
      <c r="G59" s="3">
        <v>43814</v>
      </c>
      <c r="H59" s="3">
        <v>43827</v>
      </c>
      <c r="I59" s="22">
        <v>900</v>
      </c>
      <c r="J59" s="16">
        <v>17991</v>
      </c>
      <c r="K59" s="22">
        <v>900</v>
      </c>
      <c r="L59" s="38">
        <f t="shared" si="0"/>
        <v>17991</v>
      </c>
      <c r="M59" s="22">
        <v>0</v>
      </c>
      <c r="N59" s="38">
        <f t="shared" si="1"/>
        <v>0</v>
      </c>
      <c r="O59" s="22">
        <v>85</v>
      </c>
      <c r="P59" s="22">
        <f t="shared" si="2"/>
        <v>98</v>
      </c>
      <c r="Q59" s="34">
        <f t="shared" si="3"/>
        <v>1</v>
      </c>
      <c r="R59" s="34">
        <f t="shared" si="4"/>
        <v>1</v>
      </c>
      <c r="S59" s="37">
        <f t="shared" si="5"/>
        <v>0</v>
      </c>
      <c r="T59" s="55">
        <f t="shared" si="6"/>
        <v>0</v>
      </c>
      <c r="U59" s="37">
        <f t="shared" si="7"/>
        <v>0</v>
      </c>
      <c r="V59" s="55">
        <f t="shared" si="8"/>
        <v>0</v>
      </c>
      <c r="W59" s="57">
        <f t="shared" si="9"/>
        <v>13</v>
      </c>
      <c r="X59" s="4">
        <f t="shared" si="10"/>
        <v>13</v>
      </c>
      <c r="Y59" s="4" t="str">
        <f t="shared" si="11"/>
        <v>Late</v>
      </c>
      <c r="Z59" s="30"/>
    </row>
    <row r="60" spans="1:26" x14ac:dyDescent="0.75">
      <c r="A60" s="2" t="s">
        <v>66</v>
      </c>
      <c r="B60" s="2" t="s">
        <v>555</v>
      </c>
      <c r="C60" s="2" t="s">
        <v>212</v>
      </c>
      <c r="D60" s="3">
        <v>43729</v>
      </c>
      <c r="E60" s="2" t="s">
        <v>687</v>
      </c>
      <c r="F60" s="2" t="s">
        <v>492</v>
      </c>
      <c r="G60" s="3">
        <v>43814</v>
      </c>
      <c r="H60" s="3">
        <v>43827</v>
      </c>
      <c r="I60" s="22">
        <v>750</v>
      </c>
      <c r="J60" s="16">
        <v>14992.5</v>
      </c>
      <c r="K60" s="22">
        <v>38</v>
      </c>
      <c r="L60" s="38">
        <f t="shared" si="0"/>
        <v>759.62</v>
      </c>
      <c r="M60" s="22">
        <v>0</v>
      </c>
      <c r="N60" s="38">
        <f t="shared" si="1"/>
        <v>0</v>
      </c>
      <c r="O60" s="22">
        <v>85</v>
      </c>
      <c r="P60" s="22">
        <f t="shared" si="2"/>
        <v>98</v>
      </c>
      <c r="Q60" s="34">
        <f t="shared" si="3"/>
        <v>5.0666666666666665E-2</v>
      </c>
      <c r="R60" s="34">
        <f t="shared" si="4"/>
        <v>1</v>
      </c>
      <c r="S60" s="37">
        <f t="shared" si="5"/>
        <v>0</v>
      </c>
      <c r="T60" s="55">
        <f t="shared" si="6"/>
        <v>0</v>
      </c>
      <c r="U60" s="37">
        <f t="shared" si="7"/>
        <v>0</v>
      </c>
      <c r="V60" s="55">
        <f t="shared" si="8"/>
        <v>0</v>
      </c>
      <c r="W60" s="57">
        <f t="shared" si="9"/>
        <v>13</v>
      </c>
      <c r="X60" s="4">
        <f t="shared" si="10"/>
        <v>13</v>
      </c>
      <c r="Y60" s="4" t="str">
        <f t="shared" si="11"/>
        <v>Late</v>
      </c>
      <c r="Z60" s="30"/>
    </row>
    <row r="61" spans="1:26" x14ac:dyDescent="0.75">
      <c r="A61" s="2" t="s">
        <v>114</v>
      </c>
      <c r="B61" s="2" t="s">
        <v>587</v>
      </c>
      <c r="C61" s="2" t="s">
        <v>213</v>
      </c>
      <c r="D61" s="3">
        <v>43722</v>
      </c>
      <c r="E61" s="2" t="s">
        <v>687</v>
      </c>
      <c r="F61" s="2" t="s">
        <v>492</v>
      </c>
      <c r="G61" s="3">
        <v>43807</v>
      </c>
      <c r="H61" s="3">
        <v>43827</v>
      </c>
      <c r="I61" s="22">
        <v>720</v>
      </c>
      <c r="J61" s="16">
        <v>14392.8</v>
      </c>
      <c r="K61" s="22">
        <v>720</v>
      </c>
      <c r="L61" s="38">
        <f t="shared" si="0"/>
        <v>14392.8</v>
      </c>
      <c r="M61" s="22">
        <v>0</v>
      </c>
      <c r="N61" s="38">
        <f t="shared" si="1"/>
        <v>0</v>
      </c>
      <c r="O61" s="22">
        <v>85</v>
      </c>
      <c r="P61" s="22">
        <f t="shared" si="2"/>
        <v>105</v>
      </c>
      <c r="Q61" s="34">
        <f t="shared" si="3"/>
        <v>1</v>
      </c>
      <c r="R61" s="34">
        <f t="shared" si="4"/>
        <v>1</v>
      </c>
      <c r="S61" s="37">
        <f t="shared" si="5"/>
        <v>0</v>
      </c>
      <c r="T61" s="55">
        <f t="shared" si="6"/>
        <v>0</v>
      </c>
      <c r="U61" s="37">
        <f t="shared" si="7"/>
        <v>0</v>
      </c>
      <c r="V61" s="55">
        <f t="shared" si="8"/>
        <v>0</v>
      </c>
      <c r="W61" s="57">
        <f t="shared" si="9"/>
        <v>20</v>
      </c>
      <c r="X61" s="4">
        <f t="shared" si="10"/>
        <v>20</v>
      </c>
      <c r="Y61" s="4" t="str">
        <f t="shared" si="11"/>
        <v>Late</v>
      </c>
      <c r="Z61" s="30"/>
    </row>
    <row r="62" spans="1:26" x14ac:dyDescent="0.75">
      <c r="A62" s="2" t="s">
        <v>66</v>
      </c>
      <c r="B62" s="2" t="s">
        <v>555</v>
      </c>
      <c r="C62" s="2" t="s">
        <v>214</v>
      </c>
      <c r="D62" s="3">
        <v>43722</v>
      </c>
      <c r="E62" s="2" t="s">
        <v>687</v>
      </c>
      <c r="F62" s="2" t="s">
        <v>492</v>
      </c>
      <c r="G62" s="3">
        <v>43807</v>
      </c>
      <c r="H62" s="3">
        <v>43827</v>
      </c>
      <c r="I62" s="22">
        <v>840</v>
      </c>
      <c r="J62" s="16">
        <v>16791.599999999999</v>
      </c>
      <c r="K62" s="22">
        <v>235</v>
      </c>
      <c r="L62" s="38">
        <f t="shared" si="0"/>
        <v>4697.6499999999996</v>
      </c>
      <c r="M62" s="22">
        <v>0</v>
      </c>
      <c r="N62" s="38">
        <f t="shared" si="1"/>
        <v>0</v>
      </c>
      <c r="O62" s="22">
        <v>85</v>
      </c>
      <c r="P62" s="22">
        <f t="shared" si="2"/>
        <v>105</v>
      </c>
      <c r="Q62" s="34">
        <f t="shared" si="3"/>
        <v>0.27976190476190477</v>
      </c>
      <c r="R62" s="34">
        <f t="shared" si="4"/>
        <v>1</v>
      </c>
      <c r="S62" s="37">
        <f t="shared" si="5"/>
        <v>0</v>
      </c>
      <c r="T62" s="55">
        <f t="shared" si="6"/>
        <v>0</v>
      </c>
      <c r="U62" s="37">
        <f t="shared" si="7"/>
        <v>0</v>
      </c>
      <c r="V62" s="55">
        <f t="shared" si="8"/>
        <v>0</v>
      </c>
      <c r="W62" s="57">
        <f t="shared" si="9"/>
        <v>20</v>
      </c>
      <c r="X62" s="4">
        <f t="shared" si="10"/>
        <v>20</v>
      </c>
      <c r="Y62" s="4" t="str">
        <f t="shared" si="11"/>
        <v>Late</v>
      </c>
      <c r="Z62" s="30"/>
    </row>
    <row r="63" spans="1:26" x14ac:dyDescent="0.75">
      <c r="A63" s="2" t="s">
        <v>113</v>
      </c>
      <c r="B63" s="2" t="s">
        <v>586</v>
      </c>
      <c r="C63" s="2" t="s">
        <v>215</v>
      </c>
      <c r="D63" s="3">
        <v>43694</v>
      </c>
      <c r="E63" s="2" t="s">
        <v>687</v>
      </c>
      <c r="F63" s="2" t="s">
        <v>492</v>
      </c>
      <c r="G63" s="3">
        <v>43779</v>
      </c>
      <c r="H63" s="3">
        <v>43830</v>
      </c>
      <c r="I63" s="22">
        <v>1200</v>
      </c>
      <c r="J63" s="16">
        <v>23988</v>
      </c>
      <c r="K63" s="22">
        <v>1200</v>
      </c>
      <c r="L63" s="38">
        <f t="shared" si="0"/>
        <v>23988</v>
      </c>
      <c r="M63" s="22">
        <v>0</v>
      </c>
      <c r="N63" s="38">
        <f t="shared" si="1"/>
        <v>0</v>
      </c>
      <c r="O63" s="22">
        <v>85</v>
      </c>
      <c r="P63" s="22">
        <f t="shared" si="2"/>
        <v>136</v>
      </c>
      <c r="Q63" s="34">
        <f t="shared" si="3"/>
        <v>1</v>
      </c>
      <c r="R63" s="34">
        <f t="shared" si="4"/>
        <v>1</v>
      </c>
      <c r="S63" s="37">
        <f t="shared" si="5"/>
        <v>0</v>
      </c>
      <c r="T63" s="55">
        <f t="shared" si="6"/>
        <v>0</v>
      </c>
      <c r="U63" s="37">
        <f t="shared" si="7"/>
        <v>0</v>
      </c>
      <c r="V63" s="55">
        <f t="shared" si="8"/>
        <v>0</v>
      </c>
      <c r="W63" s="57">
        <f t="shared" si="9"/>
        <v>51</v>
      </c>
      <c r="X63" s="4">
        <f t="shared" si="10"/>
        <v>51</v>
      </c>
      <c r="Y63" s="4" t="str">
        <f t="shared" si="11"/>
        <v>Late</v>
      </c>
      <c r="Z63" s="30"/>
    </row>
    <row r="64" spans="1:26" x14ac:dyDescent="0.75">
      <c r="A64" s="2" t="s">
        <v>113</v>
      </c>
      <c r="B64" s="2" t="s">
        <v>586</v>
      </c>
      <c r="C64" s="2" t="s">
        <v>216</v>
      </c>
      <c r="D64" s="3">
        <v>43701</v>
      </c>
      <c r="E64" s="2" t="s">
        <v>687</v>
      </c>
      <c r="F64" s="2" t="s">
        <v>492</v>
      </c>
      <c r="G64" s="3">
        <v>43786</v>
      </c>
      <c r="H64" s="3">
        <v>43830</v>
      </c>
      <c r="I64" s="22">
        <v>870</v>
      </c>
      <c r="J64" s="16">
        <v>17391.3</v>
      </c>
      <c r="K64" s="22">
        <v>870</v>
      </c>
      <c r="L64" s="38">
        <f t="shared" si="0"/>
        <v>17391.3</v>
      </c>
      <c r="M64" s="22">
        <v>0</v>
      </c>
      <c r="N64" s="38">
        <f t="shared" si="1"/>
        <v>0</v>
      </c>
      <c r="O64" s="22">
        <v>85</v>
      </c>
      <c r="P64" s="22">
        <f t="shared" si="2"/>
        <v>129</v>
      </c>
      <c r="Q64" s="34">
        <f t="shared" si="3"/>
        <v>1</v>
      </c>
      <c r="R64" s="34">
        <f t="shared" si="4"/>
        <v>1</v>
      </c>
      <c r="S64" s="37">
        <f t="shared" si="5"/>
        <v>0</v>
      </c>
      <c r="T64" s="55">
        <f t="shared" si="6"/>
        <v>0</v>
      </c>
      <c r="U64" s="37">
        <f t="shared" si="7"/>
        <v>0</v>
      </c>
      <c r="V64" s="55">
        <f t="shared" si="8"/>
        <v>0</v>
      </c>
      <c r="W64" s="57">
        <f t="shared" si="9"/>
        <v>44</v>
      </c>
      <c r="X64" s="4">
        <f t="shared" si="10"/>
        <v>44</v>
      </c>
      <c r="Y64" s="4" t="str">
        <f t="shared" si="11"/>
        <v>Late</v>
      </c>
      <c r="Z64" s="30"/>
    </row>
    <row r="65" spans="1:26" x14ac:dyDescent="0.75">
      <c r="A65" s="2" t="s">
        <v>113</v>
      </c>
      <c r="B65" s="2" t="s">
        <v>586</v>
      </c>
      <c r="C65" s="2" t="s">
        <v>217</v>
      </c>
      <c r="D65" s="3">
        <v>43708</v>
      </c>
      <c r="E65" s="2" t="s">
        <v>687</v>
      </c>
      <c r="F65" s="2" t="s">
        <v>492</v>
      </c>
      <c r="G65" s="3">
        <v>43793</v>
      </c>
      <c r="H65" s="3">
        <v>43830</v>
      </c>
      <c r="I65" s="22">
        <v>600</v>
      </c>
      <c r="J65" s="16">
        <v>11994</v>
      </c>
      <c r="K65" s="22">
        <v>600</v>
      </c>
      <c r="L65" s="38">
        <f t="shared" si="0"/>
        <v>11994</v>
      </c>
      <c r="M65" s="22">
        <v>0</v>
      </c>
      <c r="N65" s="38">
        <f t="shared" si="1"/>
        <v>0</v>
      </c>
      <c r="O65" s="22">
        <v>85</v>
      </c>
      <c r="P65" s="22">
        <f t="shared" si="2"/>
        <v>122</v>
      </c>
      <c r="Q65" s="34">
        <f t="shared" si="3"/>
        <v>1</v>
      </c>
      <c r="R65" s="34">
        <f t="shared" si="4"/>
        <v>1</v>
      </c>
      <c r="S65" s="37">
        <f t="shared" si="5"/>
        <v>0</v>
      </c>
      <c r="T65" s="55">
        <f t="shared" si="6"/>
        <v>0</v>
      </c>
      <c r="U65" s="37">
        <f t="shared" si="7"/>
        <v>0</v>
      </c>
      <c r="V65" s="55">
        <f t="shared" si="8"/>
        <v>0</v>
      </c>
      <c r="W65" s="57">
        <f t="shared" si="9"/>
        <v>37</v>
      </c>
      <c r="X65" s="4">
        <f t="shared" si="10"/>
        <v>37</v>
      </c>
      <c r="Y65" s="4" t="str">
        <f t="shared" si="11"/>
        <v>Late</v>
      </c>
      <c r="Z65" s="30"/>
    </row>
    <row r="66" spans="1:26" x14ac:dyDescent="0.75">
      <c r="A66" s="2" t="s">
        <v>113</v>
      </c>
      <c r="B66" s="2" t="s">
        <v>586</v>
      </c>
      <c r="C66" s="2" t="s">
        <v>218</v>
      </c>
      <c r="D66" s="3">
        <v>43715</v>
      </c>
      <c r="E66" s="2" t="s">
        <v>687</v>
      </c>
      <c r="F66" s="2" t="s">
        <v>492</v>
      </c>
      <c r="G66" s="3">
        <v>43800</v>
      </c>
      <c r="H66" s="3">
        <v>43830</v>
      </c>
      <c r="I66" s="22">
        <v>600</v>
      </c>
      <c r="J66" s="16">
        <v>11994</v>
      </c>
      <c r="K66" s="22">
        <v>600</v>
      </c>
      <c r="L66" s="38">
        <f t="shared" ref="L66:L129" si="12">K66*J66/I66</f>
        <v>11994</v>
      </c>
      <c r="M66" s="22">
        <v>0</v>
      </c>
      <c r="N66" s="38">
        <f t="shared" ref="N66:N129" si="13">M66*J66/I66</f>
        <v>0</v>
      </c>
      <c r="O66" s="22">
        <v>85</v>
      </c>
      <c r="P66" s="22">
        <f t="shared" ref="P66:P129" si="14">H66-D66</f>
        <v>115</v>
      </c>
      <c r="Q66" s="34">
        <f t="shared" ref="Q66:Q129" si="15">IFERROR(IF(L66/J66&gt;1,1,L66/J66),0)</f>
        <v>1</v>
      </c>
      <c r="R66" s="34">
        <f t="shared" ref="R66:R129" si="16">IFERROR(1-N66/L66,"-")</f>
        <v>1</v>
      </c>
      <c r="S66" s="37">
        <f t="shared" ref="S66:S129" si="17">IF(Y66="OK",1,0)</f>
        <v>0</v>
      </c>
      <c r="T66" s="55">
        <f t="shared" ref="T66:T129" si="18">S66*L66</f>
        <v>0</v>
      </c>
      <c r="U66" s="37">
        <f t="shared" ref="U66:U129" si="19">IFERROR(Q66*R66*S66,0)</f>
        <v>0</v>
      </c>
      <c r="V66" s="55">
        <f t="shared" ref="V66:V129" si="20">J66*U66</f>
        <v>0</v>
      </c>
      <c r="W66" s="57">
        <f t="shared" ref="W66:W129" si="21">P66-O66</f>
        <v>30</v>
      </c>
      <c r="X66" s="4">
        <f t="shared" ref="X66:X129" si="22">ABS(W66)</f>
        <v>30</v>
      </c>
      <c r="Y66" s="4" t="str">
        <f t="shared" ref="Y66:Y129" si="23">IF(W66&lt;$AA$1,"Early",IF(W66&gt;$AB$1,"Late","OK"))</f>
        <v>Late</v>
      </c>
      <c r="Z66" s="30"/>
    </row>
    <row r="67" spans="1:26" x14ac:dyDescent="0.75">
      <c r="A67" s="2" t="s">
        <v>113</v>
      </c>
      <c r="B67" s="2" t="s">
        <v>586</v>
      </c>
      <c r="C67" s="2" t="s">
        <v>219</v>
      </c>
      <c r="D67" s="3">
        <v>43722</v>
      </c>
      <c r="E67" s="2" t="s">
        <v>687</v>
      </c>
      <c r="F67" s="2" t="s">
        <v>492</v>
      </c>
      <c r="G67" s="3">
        <v>43807</v>
      </c>
      <c r="H67" s="3">
        <v>43830</v>
      </c>
      <c r="I67" s="22">
        <v>660</v>
      </c>
      <c r="J67" s="16">
        <v>13193.4</v>
      </c>
      <c r="K67" s="22">
        <v>660</v>
      </c>
      <c r="L67" s="38">
        <f t="shared" si="12"/>
        <v>13193.4</v>
      </c>
      <c r="M67" s="22">
        <v>0</v>
      </c>
      <c r="N67" s="38">
        <f t="shared" si="13"/>
        <v>0</v>
      </c>
      <c r="O67" s="22">
        <v>85</v>
      </c>
      <c r="P67" s="22">
        <f t="shared" si="14"/>
        <v>108</v>
      </c>
      <c r="Q67" s="34">
        <f t="shared" si="15"/>
        <v>1</v>
      </c>
      <c r="R67" s="34">
        <f t="shared" si="16"/>
        <v>1</v>
      </c>
      <c r="S67" s="37">
        <f t="shared" si="17"/>
        <v>0</v>
      </c>
      <c r="T67" s="55">
        <f t="shared" si="18"/>
        <v>0</v>
      </c>
      <c r="U67" s="37">
        <f t="shared" si="19"/>
        <v>0</v>
      </c>
      <c r="V67" s="55">
        <f t="shared" si="20"/>
        <v>0</v>
      </c>
      <c r="W67" s="57">
        <f t="shared" si="21"/>
        <v>23</v>
      </c>
      <c r="X67" s="4">
        <f t="shared" si="22"/>
        <v>23</v>
      </c>
      <c r="Y67" s="4" t="str">
        <f t="shared" si="23"/>
        <v>Late</v>
      </c>
      <c r="Z67" s="30"/>
    </row>
    <row r="68" spans="1:26" x14ac:dyDescent="0.75">
      <c r="A68" s="2" t="s">
        <v>25</v>
      </c>
      <c r="B68" s="2" t="s">
        <v>549</v>
      </c>
      <c r="C68" s="2" t="s">
        <v>220</v>
      </c>
      <c r="D68" s="3">
        <v>43736</v>
      </c>
      <c r="E68" s="2" t="s">
        <v>687</v>
      </c>
      <c r="F68" s="2" t="s">
        <v>492</v>
      </c>
      <c r="G68" s="3">
        <v>43821</v>
      </c>
      <c r="H68" s="3">
        <v>43830</v>
      </c>
      <c r="I68" s="22">
        <v>780</v>
      </c>
      <c r="J68" s="16">
        <v>15592.2</v>
      </c>
      <c r="K68" s="22">
        <v>780</v>
      </c>
      <c r="L68" s="38">
        <f t="shared" si="12"/>
        <v>15592.2</v>
      </c>
      <c r="M68" s="22">
        <v>0</v>
      </c>
      <c r="N68" s="38">
        <f t="shared" si="13"/>
        <v>0</v>
      </c>
      <c r="O68" s="22">
        <v>85</v>
      </c>
      <c r="P68" s="22">
        <f t="shared" si="14"/>
        <v>94</v>
      </c>
      <c r="Q68" s="34">
        <f t="shared" si="15"/>
        <v>1</v>
      </c>
      <c r="R68" s="34">
        <f t="shared" si="16"/>
        <v>1</v>
      </c>
      <c r="S68" s="37">
        <f t="shared" si="17"/>
        <v>0</v>
      </c>
      <c r="T68" s="55">
        <f t="shared" si="18"/>
        <v>0</v>
      </c>
      <c r="U68" s="37">
        <f t="shared" si="19"/>
        <v>0</v>
      </c>
      <c r="V68" s="55">
        <f t="shared" si="20"/>
        <v>0</v>
      </c>
      <c r="W68" s="57">
        <f t="shared" si="21"/>
        <v>9</v>
      </c>
      <c r="X68" s="4">
        <f t="shared" si="22"/>
        <v>9</v>
      </c>
      <c r="Y68" s="4" t="str">
        <f t="shared" si="23"/>
        <v>Late</v>
      </c>
      <c r="Z68" s="30"/>
    </row>
    <row r="69" spans="1:26" x14ac:dyDescent="0.75">
      <c r="A69" s="2" t="s">
        <v>138</v>
      </c>
      <c r="B69" s="2" t="s">
        <v>594</v>
      </c>
      <c r="C69" s="2" t="s">
        <v>221</v>
      </c>
      <c r="D69" s="3">
        <v>43736</v>
      </c>
      <c r="E69" s="2" t="s">
        <v>687</v>
      </c>
      <c r="F69" s="2" t="s">
        <v>492</v>
      </c>
      <c r="G69" s="3">
        <v>43821</v>
      </c>
      <c r="H69" s="3">
        <v>43830</v>
      </c>
      <c r="I69" s="22">
        <v>300</v>
      </c>
      <c r="J69" s="16">
        <v>5997</v>
      </c>
      <c r="K69" s="22">
        <v>201</v>
      </c>
      <c r="L69" s="38">
        <f t="shared" si="12"/>
        <v>4017.99</v>
      </c>
      <c r="M69" s="22">
        <v>0</v>
      </c>
      <c r="N69" s="38">
        <f t="shared" si="13"/>
        <v>0</v>
      </c>
      <c r="O69" s="22">
        <v>85</v>
      </c>
      <c r="P69" s="22">
        <f t="shared" si="14"/>
        <v>94</v>
      </c>
      <c r="Q69" s="34">
        <f t="shared" si="15"/>
        <v>0.66999999999999993</v>
      </c>
      <c r="R69" s="34">
        <f t="shared" si="16"/>
        <v>1</v>
      </c>
      <c r="S69" s="37">
        <f t="shared" si="17"/>
        <v>0</v>
      </c>
      <c r="T69" s="55">
        <f t="shared" si="18"/>
        <v>0</v>
      </c>
      <c r="U69" s="37">
        <f t="shared" si="19"/>
        <v>0</v>
      </c>
      <c r="V69" s="55">
        <f t="shared" si="20"/>
        <v>0</v>
      </c>
      <c r="W69" s="57">
        <f t="shared" si="21"/>
        <v>9</v>
      </c>
      <c r="X69" s="4">
        <f t="shared" si="22"/>
        <v>9</v>
      </c>
      <c r="Y69" s="4" t="str">
        <f t="shared" si="23"/>
        <v>Late</v>
      </c>
      <c r="Z69" s="30"/>
    </row>
    <row r="70" spans="1:26" x14ac:dyDescent="0.75">
      <c r="A70" s="2" t="s">
        <v>66</v>
      </c>
      <c r="B70" s="2" t="s">
        <v>555</v>
      </c>
      <c r="C70" s="2" t="s">
        <v>222</v>
      </c>
      <c r="D70" s="3">
        <v>43736</v>
      </c>
      <c r="E70" s="2" t="s">
        <v>687</v>
      </c>
      <c r="F70" s="2" t="s">
        <v>492</v>
      </c>
      <c r="G70" s="3">
        <v>43821</v>
      </c>
      <c r="H70" s="3">
        <v>43830</v>
      </c>
      <c r="I70" s="22">
        <v>720</v>
      </c>
      <c r="J70" s="16">
        <v>14392.8</v>
      </c>
      <c r="K70" s="22">
        <v>720</v>
      </c>
      <c r="L70" s="38">
        <f t="shared" si="12"/>
        <v>14392.8</v>
      </c>
      <c r="M70" s="22">
        <v>0</v>
      </c>
      <c r="N70" s="38">
        <f t="shared" si="13"/>
        <v>0</v>
      </c>
      <c r="O70" s="22">
        <v>85</v>
      </c>
      <c r="P70" s="22">
        <f t="shared" si="14"/>
        <v>94</v>
      </c>
      <c r="Q70" s="34">
        <f t="shared" si="15"/>
        <v>1</v>
      </c>
      <c r="R70" s="34">
        <f t="shared" si="16"/>
        <v>1</v>
      </c>
      <c r="S70" s="37">
        <f t="shared" si="17"/>
        <v>0</v>
      </c>
      <c r="T70" s="55">
        <f t="shared" si="18"/>
        <v>0</v>
      </c>
      <c r="U70" s="37">
        <f t="shared" si="19"/>
        <v>0</v>
      </c>
      <c r="V70" s="55">
        <f t="shared" si="20"/>
        <v>0</v>
      </c>
      <c r="W70" s="57">
        <f t="shared" si="21"/>
        <v>9</v>
      </c>
      <c r="X70" s="4">
        <f t="shared" si="22"/>
        <v>9</v>
      </c>
      <c r="Y70" s="4" t="str">
        <f t="shared" si="23"/>
        <v>Late</v>
      </c>
      <c r="Z70" s="30"/>
    </row>
    <row r="71" spans="1:26" x14ac:dyDescent="0.75">
      <c r="A71" s="2" t="s">
        <v>57</v>
      </c>
      <c r="B71" s="2" t="s">
        <v>550</v>
      </c>
      <c r="C71" s="2" t="s">
        <v>223</v>
      </c>
      <c r="D71" s="3">
        <v>43736</v>
      </c>
      <c r="E71" s="2" t="s">
        <v>687</v>
      </c>
      <c r="F71" s="2" t="s">
        <v>492</v>
      </c>
      <c r="G71" s="3">
        <v>43821</v>
      </c>
      <c r="H71" s="3">
        <v>43830</v>
      </c>
      <c r="I71" s="22">
        <v>640</v>
      </c>
      <c r="J71" s="16">
        <v>12793.6</v>
      </c>
      <c r="K71" s="22">
        <v>640</v>
      </c>
      <c r="L71" s="38">
        <f t="shared" si="12"/>
        <v>12793.6</v>
      </c>
      <c r="M71" s="22">
        <v>0</v>
      </c>
      <c r="N71" s="38">
        <f t="shared" si="13"/>
        <v>0</v>
      </c>
      <c r="O71" s="22">
        <v>85</v>
      </c>
      <c r="P71" s="22">
        <f t="shared" si="14"/>
        <v>94</v>
      </c>
      <c r="Q71" s="34">
        <f t="shared" si="15"/>
        <v>1</v>
      </c>
      <c r="R71" s="34">
        <f t="shared" si="16"/>
        <v>1</v>
      </c>
      <c r="S71" s="37">
        <f t="shared" si="17"/>
        <v>0</v>
      </c>
      <c r="T71" s="55">
        <f t="shared" si="18"/>
        <v>0</v>
      </c>
      <c r="U71" s="37">
        <f t="shared" si="19"/>
        <v>0</v>
      </c>
      <c r="V71" s="55">
        <f t="shared" si="20"/>
        <v>0</v>
      </c>
      <c r="W71" s="57">
        <f t="shared" si="21"/>
        <v>9</v>
      </c>
      <c r="X71" s="4">
        <f t="shared" si="22"/>
        <v>9</v>
      </c>
      <c r="Y71" s="4" t="str">
        <f t="shared" si="23"/>
        <v>Late</v>
      </c>
      <c r="Z71" s="30"/>
    </row>
    <row r="72" spans="1:26" x14ac:dyDescent="0.75">
      <c r="A72" s="2" t="s">
        <v>25</v>
      </c>
      <c r="B72" s="2" t="s">
        <v>549</v>
      </c>
      <c r="C72" s="2" t="s">
        <v>224</v>
      </c>
      <c r="D72" s="3">
        <v>43736</v>
      </c>
      <c r="E72" s="2" t="s">
        <v>687</v>
      </c>
      <c r="F72" s="2" t="s">
        <v>492</v>
      </c>
      <c r="G72" s="3">
        <v>43821</v>
      </c>
      <c r="H72" s="3">
        <v>43831</v>
      </c>
      <c r="I72" s="22">
        <v>1110</v>
      </c>
      <c r="J72" s="16">
        <v>22188.9</v>
      </c>
      <c r="K72" s="22">
        <v>1110</v>
      </c>
      <c r="L72" s="38">
        <f t="shared" si="12"/>
        <v>22188.9</v>
      </c>
      <c r="M72" s="22">
        <v>11</v>
      </c>
      <c r="N72" s="38">
        <f t="shared" si="13"/>
        <v>219.89000000000001</v>
      </c>
      <c r="O72" s="22">
        <v>85</v>
      </c>
      <c r="P72" s="22">
        <f t="shared" si="14"/>
        <v>95</v>
      </c>
      <c r="Q72" s="34">
        <f t="shared" si="15"/>
        <v>1</v>
      </c>
      <c r="R72" s="34">
        <f t="shared" si="16"/>
        <v>0.99009009009009008</v>
      </c>
      <c r="S72" s="37">
        <f t="shared" si="17"/>
        <v>0</v>
      </c>
      <c r="T72" s="55">
        <f t="shared" si="18"/>
        <v>0</v>
      </c>
      <c r="U72" s="37">
        <f t="shared" si="19"/>
        <v>0</v>
      </c>
      <c r="V72" s="55">
        <f t="shared" si="20"/>
        <v>0</v>
      </c>
      <c r="W72" s="57">
        <f t="shared" si="21"/>
        <v>10</v>
      </c>
      <c r="X72" s="4">
        <f t="shared" si="22"/>
        <v>10</v>
      </c>
      <c r="Y72" s="4" t="str">
        <f t="shared" si="23"/>
        <v>Late</v>
      </c>
      <c r="Z72" s="30"/>
    </row>
    <row r="73" spans="1:26" x14ac:dyDescent="0.75">
      <c r="A73" s="2" t="s">
        <v>25</v>
      </c>
      <c r="B73" s="2" t="s">
        <v>549</v>
      </c>
      <c r="C73" s="2" t="s">
        <v>225</v>
      </c>
      <c r="D73" s="3">
        <v>43736</v>
      </c>
      <c r="E73" s="2" t="s">
        <v>687</v>
      </c>
      <c r="F73" s="2" t="s">
        <v>492</v>
      </c>
      <c r="G73" s="3">
        <v>43821</v>
      </c>
      <c r="H73" s="3">
        <v>43831</v>
      </c>
      <c r="I73" s="22">
        <v>1200</v>
      </c>
      <c r="J73" s="16">
        <v>23988</v>
      </c>
      <c r="K73" s="22">
        <v>276</v>
      </c>
      <c r="L73" s="38">
        <f t="shared" si="12"/>
        <v>5517.24</v>
      </c>
      <c r="M73" s="22">
        <v>0</v>
      </c>
      <c r="N73" s="38">
        <f t="shared" si="13"/>
        <v>0</v>
      </c>
      <c r="O73" s="22">
        <v>85</v>
      </c>
      <c r="P73" s="22">
        <f t="shared" si="14"/>
        <v>95</v>
      </c>
      <c r="Q73" s="34">
        <f t="shared" si="15"/>
        <v>0.22999999999999998</v>
      </c>
      <c r="R73" s="34">
        <f t="shared" si="16"/>
        <v>1</v>
      </c>
      <c r="S73" s="37">
        <f t="shared" si="17"/>
        <v>0</v>
      </c>
      <c r="T73" s="55">
        <f t="shared" si="18"/>
        <v>0</v>
      </c>
      <c r="U73" s="37">
        <f t="shared" si="19"/>
        <v>0</v>
      </c>
      <c r="V73" s="55">
        <f t="shared" si="20"/>
        <v>0</v>
      </c>
      <c r="W73" s="57">
        <f t="shared" si="21"/>
        <v>10</v>
      </c>
      <c r="X73" s="4">
        <f t="shared" si="22"/>
        <v>10</v>
      </c>
      <c r="Y73" s="4" t="str">
        <f t="shared" si="23"/>
        <v>Late</v>
      </c>
      <c r="Z73" s="30"/>
    </row>
    <row r="74" spans="1:26" x14ac:dyDescent="0.75">
      <c r="A74" s="2" t="s">
        <v>179</v>
      </c>
      <c r="B74" s="2" t="s">
        <v>603</v>
      </c>
      <c r="C74" s="2" t="s">
        <v>226</v>
      </c>
      <c r="D74" s="3">
        <v>43736</v>
      </c>
      <c r="E74" s="2" t="s">
        <v>687</v>
      </c>
      <c r="F74" s="2" t="s">
        <v>492</v>
      </c>
      <c r="G74" s="3">
        <v>43821</v>
      </c>
      <c r="H74" s="3">
        <v>43831</v>
      </c>
      <c r="I74" s="22">
        <v>720</v>
      </c>
      <c r="J74" s="16">
        <v>14392.8</v>
      </c>
      <c r="K74" s="22">
        <v>720</v>
      </c>
      <c r="L74" s="38">
        <f t="shared" si="12"/>
        <v>14392.8</v>
      </c>
      <c r="M74" s="22">
        <v>0</v>
      </c>
      <c r="N74" s="38">
        <f t="shared" si="13"/>
        <v>0</v>
      </c>
      <c r="O74" s="22">
        <v>85</v>
      </c>
      <c r="P74" s="22">
        <f t="shared" si="14"/>
        <v>95</v>
      </c>
      <c r="Q74" s="34">
        <f t="shared" si="15"/>
        <v>1</v>
      </c>
      <c r="R74" s="34">
        <f t="shared" si="16"/>
        <v>1</v>
      </c>
      <c r="S74" s="37">
        <f t="shared" si="17"/>
        <v>0</v>
      </c>
      <c r="T74" s="55">
        <f t="shared" si="18"/>
        <v>0</v>
      </c>
      <c r="U74" s="37">
        <f t="shared" si="19"/>
        <v>0</v>
      </c>
      <c r="V74" s="55">
        <f t="shared" si="20"/>
        <v>0</v>
      </c>
      <c r="W74" s="57">
        <f t="shared" si="21"/>
        <v>10</v>
      </c>
      <c r="X74" s="4">
        <f t="shared" si="22"/>
        <v>10</v>
      </c>
      <c r="Y74" s="4" t="str">
        <f t="shared" si="23"/>
        <v>Late</v>
      </c>
      <c r="Z74" s="30"/>
    </row>
    <row r="75" spans="1:26" x14ac:dyDescent="0.75">
      <c r="A75" s="2" t="s">
        <v>179</v>
      </c>
      <c r="B75" s="2" t="s">
        <v>603</v>
      </c>
      <c r="C75" s="2" t="s">
        <v>227</v>
      </c>
      <c r="D75" s="3">
        <v>43736</v>
      </c>
      <c r="E75" s="2" t="s">
        <v>687</v>
      </c>
      <c r="F75" s="2" t="s">
        <v>492</v>
      </c>
      <c r="G75" s="3">
        <v>43821</v>
      </c>
      <c r="H75" s="3">
        <v>43831</v>
      </c>
      <c r="I75" s="22">
        <v>660</v>
      </c>
      <c r="J75" s="16">
        <v>13193.4</v>
      </c>
      <c r="K75" s="22">
        <v>660</v>
      </c>
      <c r="L75" s="38">
        <f t="shared" si="12"/>
        <v>13193.4</v>
      </c>
      <c r="M75" s="22">
        <v>0</v>
      </c>
      <c r="N75" s="38">
        <f t="shared" si="13"/>
        <v>0</v>
      </c>
      <c r="O75" s="22">
        <v>85</v>
      </c>
      <c r="P75" s="22">
        <f t="shared" si="14"/>
        <v>95</v>
      </c>
      <c r="Q75" s="34">
        <f t="shared" si="15"/>
        <v>1</v>
      </c>
      <c r="R75" s="34">
        <f t="shared" si="16"/>
        <v>1</v>
      </c>
      <c r="S75" s="37">
        <f t="shared" si="17"/>
        <v>0</v>
      </c>
      <c r="T75" s="55">
        <f t="shared" si="18"/>
        <v>0</v>
      </c>
      <c r="U75" s="37">
        <f t="shared" si="19"/>
        <v>0</v>
      </c>
      <c r="V75" s="55">
        <f t="shared" si="20"/>
        <v>0</v>
      </c>
      <c r="W75" s="57">
        <f t="shared" si="21"/>
        <v>10</v>
      </c>
      <c r="X75" s="4">
        <f t="shared" si="22"/>
        <v>10</v>
      </c>
      <c r="Y75" s="4" t="str">
        <f t="shared" si="23"/>
        <v>Late</v>
      </c>
      <c r="Z75" s="30"/>
    </row>
    <row r="76" spans="1:26" x14ac:dyDescent="0.75">
      <c r="A76" s="2" t="s">
        <v>138</v>
      </c>
      <c r="B76" s="2" t="s">
        <v>594</v>
      </c>
      <c r="C76" s="2" t="s">
        <v>228</v>
      </c>
      <c r="D76" s="3">
        <v>43736</v>
      </c>
      <c r="E76" s="2" t="s">
        <v>687</v>
      </c>
      <c r="F76" s="2" t="s">
        <v>492</v>
      </c>
      <c r="G76" s="3">
        <v>43821</v>
      </c>
      <c r="H76" s="3">
        <v>43831</v>
      </c>
      <c r="I76" s="22">
        <v>930</v>
      </c>
      <c r="J76" s="16">
        <v>18590.7</v>
      </c>
      <c r="K76" s="22">
        <v>874</v>
      </c>
      <c r="L76" s="38">
        <f t="shared" si="12"/>
        <v>17471.260000000002</v>
      </c>
      <c r="M76" s="22">
        <v>0</v>
      </c>
      <c r="N76" s="38">
        <f t="shared" si="13"/>
        <v>0</v>
      </c>
      <c r="O76" s="22">
        <v>85</v>
      </c>
      <c r="P76" s="22">
        <f t="shared" si="14"/>
        <v>95</v>
      </c>
      <c r="Q76" s="34">
        <f t="shared" si="15"/>
        <v>0.93978494623655917</v>
      </c>
      <c r="R76" s="34">
        <f t="shared" si="16"/>
        <v>1</v>
      </c>
      <c r="S76" s="37">
        <f t="shared" si="17"/>
        <v>0</v>
      </c>
      <c r="T76" s="55">
        <f t="shared" si="18"/>
        <v>0</v>
      </c>
      <c r="U76" s="37">
        <f t="shared" si="19"/>
        <v>0</v>
      </c>
      <c r="V76" s="55">
        <f t="shared" si="20"/>
        <v>0</v>
      </c>
      <c r="W76" s="57">
        <f t="shared" si="21"/>
        <v>10</v>
      </c>
      <c r="X76" s="4">
        <f t="shared" si="22"/>
        <v>10</v>
      </c>
      <c r="Y76" s="4" t="str">
        <f t="shared" si="23"/>
        <v>Late</v>
      </c>
      <c r="Z76" s="30"/>
    </row>
    <row r="77" spans="1:26" x14ac:dyDescent="0.75">
      <c r="A77" s="2" t="s">
        <v>115</v>
      </c>
      <c r="B77" s="2" t="s">
        <v>588</v>
      </c>
      <c r="C77" s="2" t="s">
        <v>229</v>
      </c>
      <c r="D77" s="3">
        <v>43736</v>
      </c>
      <c r="E77" s="2" t="s">
        <v>687</v>
      </c>
      <c r="F77" s="2" t="s">
        <v>492</v>
      </c>
      <c r="G77" s="3">
        <v>43821</v>
      </c>
      <c r="H77" s="3">
        <v>43831</v>
      </c>
      <c r="I77" s="22">
        <v>510</v>
      </c>
      <c r="J77" s="16">
        <v>10194.9</v>
      </c>
      <c r="K77" s="22">
        <v>510</v>
      </c>
      <c r="L77" s="38">
        <f t="shared" si="12"/>
        <v>10194.9</v>
      </c>
      <c r="M77" s="22">
        <v>66</v>
      </c>
      <c r="N77" s="38">
        <f t="shared" si="13"/>
        <v>1319.3400000000001</v>
      </c>
      <c r="O77" s="22">
        <v>85</v>
      </c>
      <c r="P77" s="22">
        <f t="shared" si="14"/>
        <v>95</v>
      </c>
      <c r="Q77" s="34">
        <f t="shared" si="15"/>
        <v>1</v>
      </c>
      <c r="R77" s="34">
        <f t="shared" si="16"/>
        <v>0.87058823529411766</v>
      </c>
      <c r="S77" s="37">
        <f t="shared" si="17"/>
        <v>0</v>
      </c>
      <c r="T77" s="55">
        <f t="shared" si="18"/>
        <v>0</v>
      </c>
      <c r="U77" s="37">
        <f t="shared" si="19"/>
        <v>0</v>
      </c>
      <c r="V77" s="55">
        <f t="shared" si="20"/>
        <v>0</v>
      </c>
      <c r="W77" s="57">
        <f t="shared" si="21"/>
        <v>10</v>
      </c>
      <c r="X77" s="4">
        <f t="shared" si="22"/>
        <v>10</v>
      </c>
      <c r="Y77" s="4" t="str">
        <f t="shared" si="23"/>
        <v>Late</v>
      </c>
      <c r="Z77" s="30"/>
    </row>
    <row r="78" spans="1:26" x14ac:dyDescent="0.75">
      <c r="A78" s="2" t="s">
        <v>66</v>
      </c>
      <c r="B78" s="2" t="s">
        <v>555</v>
      </c>
      <c r="C78" s="2" t="s">
        <v>230</v>
      </c>
      <c r="D78" s="3">
        <v>43736</v>
      </c>
      <c r="E78" s="2" t="s">
        <v>687</v>
      </c>
      <c r="F78" s="2" t="s">
        <v>492</v>
      </c>
      <c r="G78" s="3">
        <v>43821</v>
      </c>
      <c r="H78" s="3">
        <v>43831</v>
      </c>
      <c r="I78" s="22">
        <v>810</v>
      </c>
      <c r="J78" s="16">
        <v>16191.9</v>
      </c>
      <c r="K78" s="22">
        <v>810</v>
      </c>
      <c r="L78" s="38">
        <f t="shared" si="12"/>
        <v>16191.9</v>
      </c>
      <c r="M78" s="22">
        <v>0</v>
      </c>
      <c r="N78" s="38">
        <f t="shared" si="13"/>
        <v>0</v>
      </c>
      <c r="O78" s="22">
        <v>85</v>
      </c>
      <c r="P78" s="22">
        <f t="shared" si="14"/>
        <v>95</v>
      </c>
      <c r="Q78" s="34">
        <f t="shared" si="15"/>
        <v>1</v>
      </c>
      <c r="R78" s="34">
        <f t="shared" si="16"/>
        <v>1</v>
      </c>
      <c r="S78" s="37">
        <f t="shared" si="17"/>
        <v>0</v>
      </c>
      <c r="T78" s="55">
        <f t="shared" si="18"/>
        <v>0</v>
      </c>
      <c r="U78" s="37">
        <f t="shared" si="19"/>
        <v>0</v>
      </c>
      <c r="V78" s="55">
        <f t="shared" si="20"/>
        <v>0</v>
      </c>
      <c r="W78" s="57">
        <f t="shared" si="21"/>
        <v>10</v>
      </c>
      <c r="X78" s="4">
        <f t="shared" si="22"/>
        <v>10</v>
      </c>
      <c r="Y78" s="4" t="str">
        <f t="shared" si="23"/>
        <v>Late</v>
      </c>
      <c r="Z78" s="30"/>
    </row>
    <row r="79" spans="1:26" x14ac:dyDescent="0.75">
      <c r="A79" s="2" t="s">
        <v>100</v>
      </c>
      <c r="B79" s="2" t="s">
        <v>577</v>
      </c>
      <c r="C79" s="2" t="s">
        <v>232</v>
      </c>
      <c r="D79" s="3">
        <v>43736</v>
      </c>
      <c r="E79" s="2" t="s">
        <v>687</v>
      </c>
      <c r="F79" s="2" t="s">
        <v>492</v>
      </c>
      <c r="G79" s="3">
        <v>43821</v>
      </c>
      <c r="H79" s="3">
        <v>43831</v>
      </c>
      <c r="I79" s="22">
        <v>200</v>
      </c>
      <c r="J79" s="16">
        <v>3998</v>
      </c>
      <c r="K79" s="22">
        <v>200</v>
      </c>
      <c r="L79" s="38">
        <f t="shared" si="12"/>
        <v>3998</v>
      </c>
      <c r="M79" s="22">
        <v>0</v>
      </c>
      <c r="N79" s="38">
        <f t="shared" si="13"/>
        <v>0</v>
      </c>
      <c r="O79" s="22">
        <v>85</v>
      </c>
      <c r="P79" s="22">
        <f t="shared" si="14"/>
        <v>95</v>
      </c>
      <c r="Q79" s="34">
        <f t="shared" si="15"/>
        <v>1</v>
      </c>
      <c r="R79" s="34">
        <f t="shared" si="16"/>
        <v>1</v>
      </c>
      <c r="S79" s="37">
        <f t="shared" si="17"/>
        <v>0</v>
      </c>
      <c r="T79" s="55">
        <f t="shared" si="18"/>
        <v>0</v>
      </c>
      <c r="U79" s="37">
        <f t="shared" si="19"/>
        <v>0</v>
      </c>
      <c r="V79" s="55">
        <f t="shared" si="20"/>
        <v>0</v>
      </c>
      <c r="W79" s="57">
        <f t="shared" si="21"/>
        <v>10</v>
      </c>
      <c r="X79" s="4">
        <f t="shared" si="22"/>
        <v>10</v>
      </c>
      <c r="Y79" s="4" t="str">
        <f t="shared" si="23"/>
        <v>Late</v>
      </c>
      <c r="Z79" s="30"/>
    </row>
    <row r="80" spans="1:26" x14ac:dyDescent="0.75">
      <c r="A80" s="2" t="s">
        <v>25</v>
      </c>
      <c r="B80" s="2" t="s">
        <v>549</v>
      </c>
      <c r="C80" s="2" t="s">
        <v>234</v>
      </c>
      <c r="D80" s="3">
        <v>43743</v>
      </c>
      <c r="E80" s="2" t="s">
        <v>687</v>
      </c>
      <c r="F80" s="2" t="s">
        <v>492</v>
      </c>
      <c r="G80" s="3">
        <v>43828</v>
      </c>
      <c r="H80" s="3">
        <v>43838</v>
      </c>
      <c r="I80" s="22">
        <v>1230</v>
      </c>
      <c r="J80" s="16">
        <v>24587.7</v>
      </c>
      <c r="K80" s="22">
        <v>1230</v>
      </c>
      <c r="L80" s="38">
        <f t="shared" si="12"/>
        <v>24587.7</v>
      </c>
      <c r="M80" s="22">
        <v>0</v>
      </c>
      <c r="N80" s="38">
        <f t="shared" si="13"/>
        <v>0</v>
      </c>
      <c r="O80" s="22">
        <v>85</v>
      </c>
      <c r="P80" s="22">
        <f t="shared" si="14"/>
        <v>95</v>
      </c>
      <c r="Q80" s="34">
        <f t="shared" si="15"/>
        <v>1</v>
      </c>
      <c r="R80" s="34">
        <f t="shared" si="16"/>
        <v>1</v>
      </c>
      <c r="S80" s="37">
        <f t="shared" si="17"/>
        <v>0</v>
      </c>
      <c r="T80" s="55">
        <f t="shared" si="18"/>
        <v>0</v>
      </c>
      <c r="U80" s="37">
        <f t="shared" si="19"/>
        <v>0</v>
      </c>
      <c r="V80" s="55">
        <f t="shared" si="20"/>
        <v>0</v>
      </c>
      <c r="W80" s="57">
        <f t="shared" si="21"/>
        <v>10</v>
      </c>
      <c r="X80" s="4">
        <f t="shared" si="22"/>
        <v>10</v>
      </c>
      <c r="Y80" s="4" t="str">
        <f t="shared" si="23"/>
        <v>Late</v>
      </c>
      <c r="Z80" s="30"/>
    </row>
    <row r="81" spans="1:26" x14ac:dyDescent="0.75">
      <c r="A81" s="2" t="s">
        <v>111</v>
      </c>
      <c r="B81" s="2" t="s">
        <v>584</v>
      </c>
      <c r="C81" s="2" t="s">
        <v>239</v>
      </c>
      <c r="D81" s="3">
        <v>43743</v>
      </c>
      <c r="E81" s="2" t="s">
        <v>687</v>
      </c>
      <c r="F81" s="2" t="s">
        <v>492</v>
      </c>
      <c r="G81" s="3">
        <v>43828</v>
      </c>
      <c r="H81" s="3">
        <v>43838</v>
      </c>
      <c r="I81" s="22">
        <v>400</v>
      </c>
      <c r="J81" s="16">
        <v>7996</v>
      </c>
      <c r="K81" s="22">
        <v>400</v>
      </c>
      <c r="L81" s="38">
        <f t="shared" si="12"/>
        <v>7996</v>
      </c>
      <c r="M81" s="22">
        <v>0</v>
      </c>
      <c r="N81" s="38">
        <f t="shared" si="13"/>
        <v>0</v>
      </c>
      <c r="O81" s="22">
        <v>85</v>
      </c>
      <c r="P81" s="22">
        <f t="shared" si="14"/>
        <v>95</v>
      </c>
      <c r="Q81" s="34">
        <f t="shared" si="15"/>
        <v>1</v>
      </c>
      <c r="R81" s="34">
        <f t="shared" si="16"/>
        <v>1</v>
      </c>
      <c r="S81" s="37">
        <f t="shared" si="17"/>
        <v>0</v>
      </c>
      <c r="T81" s="55">
        <f t="shared" si="18"/>
        <v>0</v>
      </c>
      <c r="U81" s="37">
        <f t="shared" si="19"/>
        <v>0</v>
      </c>
      <c r="V81" s="55">
        <f t="shared" si="20"/>
        <v>0</v>
      </c>
      <c r="W81" s="57">
        <f t="shared" si="21"/>
        <v>10</v>
      </c>
      <c r="X81" s="4">
        <f t="shared" si="22"/>
        <v>10</v>
      </c>
      <c r="Y81" s="4" t="str">
        <f t="shared" si="23"/>
        <v>Late</v>
      </c>
      <c r="Z81" s="30"/>
    </row>
    <row r="82" spans="1:26" x14ac:dyDescent="0.75">
      <c r="A82" s="2" t="s">
        <v>240</v>
      </c>
      <c r="B82" s="2" t="s">
        <v>610</v>
      </c>
      <c r="C82" s="2" t="s">
        <v>241</v>
      </c>
      <c r="D82" s="3">
        <v>43757</v>
      </c>
      <c r="E82" s="2" t="s">
        <v>687</v>
      </c>
      <c r="F82" s="2" t="s">
        <v>492</v>
      </c>
      <c r="G82" s="3">
        <v>43842</v>
      </c>
      <c r="H82" s="3">
        <v>43843</v>
      </c>
      <c r="I82" s="22">
        <v>1116</v>
      </c>
      <c r="J82" s="16">
        <v>145068.84</v>
      </c>
      <c r="K82" s="22">
        <v>1116</v>
      </c>
      <c r="L82" s="38">
        <f t="shared" si="12"/>
        <v>145068.84</v>
      </c>
      <c r="M82" s="22">
        <v>0</v>
      </c>
      <c r="N82" s="38">
        <f t="shared" si="13"/>
        <v>0</v>
      </c>
      <c r="O82" s="22">
        <v>85</v>
      </c>
      <c r="P82" s="22">
        <f t="shared" si="14"/>
        <v>86</v>
      </c>
      <c r="Q82" s="34">
        <f t="shared" si="15"/>
        <v>1</v>
      </c>
      <c r="R82" s="34">
        <f t="shared" si="16"/>
        <v>1</v>
      </c>
      <c r="S82" s="37">
        <f t="shared" si="17"/>
        <v>1</v>
      </c>
      <c r="T82" s="55">
        <f t="shared" si="18"/>
        <v>145068.84</v>
      </c>
      <c r="U82" s="37">
        <f t="shared" si="19"/>
        <v>1</v>
      </c>
      <c r="V82" s="55">
        <f t="shared" si="20"/>
        <v>145068.84</v>
      </c>
      <c r="W82" s="57">
        <f t="shared" si="21"/>
        <v>1</v>
      </c>
      <c r="X82" s="4">
        <f t="shared" si="22"/>
        <v>1</v>
      </c>
      <c r="Y82" s="4" t="str">
        <f t="shared" si="23"/>
        <v>OK</v>
      </c>
      <c r="Z82" s="30"/>
    </row>
    <row r="83" spans="1:26" x14ac:dyDescent="0.75">
      <c r="A83" s="2" t="s">
        <v>242</v>
      </c>
      <c r="B83" s="2" t="s">
        <v>611</v>
      </c>
      <c r="C83" s="2" t="s">
        <v>243</v>
      </c>
      <c r="D83" s="3">
        <v>43763</v>
      </c>
      <c r="E83" s="2" t="s">
        <v>687</v>
      </c>
      <c r="F83" s="2" t="s">
        <v>492</v>
      </c>
      <c r="G83" s="3">
        <v>43848</v>
      </c>
      <c r="H83" s="3">
        <v>43843</v>
      </c>
      <c r="I83" s="22">
        <v>60</v>
      </c>
      <c r="J83" s="16">
        <v>14999.4</v>
      </c>
      <c r="K83" s="22">
        <v>16</v>
      </c>
      <c r="L83" s="38">
        <f t="shared" si="12"/>
        <v>3999.8399999999997</v>
      </c>
      <c r="M83" s="22">
        <v>5</v>
      </c>
      <c r="N83" s="38">
        <f t="shared" si="13"/>
        <v>1249.95</v>
      </c>
      <c r="O83" s="22">
        <v>85</v>
      </c>
      <c r="P83" s="22">
        <f t="shared" si="14"/>
        <v>80</v>
      </c>
      <c r="Q83" s="34">
        <f t="shared" si="15"/>
        <v>0.26666666666666666</v>
      </c>
      <c r="R83" s="34">
        <f t="shared" si="16"/>
        <v>0.6875</v>
      </c>
      <c r="S83" s="37">
        <f t="shared" si="17"/>
        <v>1</v>
      </c>
      <c r="T83" s="55">
        <f t="shared" si="18"/>
        <v>3999.8399999999997</v>
      </c>
      <c r="U83" s="37">
        <f t="shared" si="19"/>
        <v>0.18333333333333332</v>
      </c>
      <c r="V83" s="55">
        <f t="shared" si="20"/>
        <v>2749.89</v>
      </c>
      <c r="W83" s="57">
        <f t="shared" si="21"/>
        <v>-5</v>
      </c>
      <c r="X83" s="4">
        <f t="shared" si="22"/>
        <v>5</v>
      </c>
      <c r="Y83" s="4" t="str">
        <f t="shared" si="23"/>
        <v>OK</v>
      </c>
      <c r="Z83" s="30"/>
    </row>
    <row r="84" spans="1:26" x14ac:dyDescent="0.75">
      <c r="A84" s="2" t="s">
        <v>145</v>
      </c>
      <c r="B84" s="2" t="s">
        <v>596</v>
      </c>
      <c r="C84" s="2" t="s">
        <v>244</v>
      </c>
      <c r="D84" s="3">
        <v>43708</v>
      </c>
      <c r="E84" s="2" t="s">
        <v>687</v>
      </c>
      <c r="F84" s="2" t="s">
        <v>492</v>
      </c>
      <c r="G84" s="3">
        <v>43793</v>
      </c>
      <c r="H84" s="3">
        <v>43844</v>
      </c>
      <c r="I84" s="22">
        <v>600</v>
      </c>
      <c r="J84" s="16">
        <v>11994</v>
      </c>
      <c r="K84" s="22">
        <v>600</v>
      </c>
      <c r="L84" s="38">
        <f t="shared" si="12"/>
        <v>11994</v>
      </c>
      <c r="M84" s="22">
        <v>0</v>
      </c>
      <c r="N84" s="38">
        <f t="shared" si="13"/>
        <v>0</v>
      </c>
      <c r="O84" s="22">
        <v>85</v>
      </c>
      <c r="P84" s="22">
        <f t="shared" si="14"/>
        <v>136</v>
      </c>
      <c r="Q84" s="34">
        <f t="shared" si="15"/>
        <v>1</v>
      </c>
      <c r="R84" s="34">
        <f t="shared" si="16"/>
        <v>1</v>
      </c>
      <c r="S84" s="37">
        <f t="shared" si="17"/>
        <v>0</v>
      </c>
      <c r="T84" s="55">
        <f t="shared" si="18"/>
        <v>0</v>
      </c>
      <c r="U84" s="37">
        <f t="shared" si="19"/>
        <v>0</v>
      </c>
      <c r="V84" s="55">
        <f t="shared" si="20"/>
        <v>0</v>
      </c>
      <c r="W84" s="57">
        <f t="shared" si="21"/>
        <v>51</v>
      </c>
      <c r="X84" s="4">
        <f t="shared" si="22"/>
        <v>51</v>
      </c>
      <c r="Y84" s="4" t="str">
        <f t="shared" si="23"/>
        <v>Late</v>
      </c>
      <c r="Z84" s="30"/>
    </row>
    <row r="85" spans="1:26" x14ac:dyDescent="0.75">
      <c r="A85" s="2" t="s">
        <v>145</v>
      </c>
      <c r="B85" s="2" t="s">
        <v>596</v>
      </c>
      <c r="C85" s="2" t="s">
        <v>245</v>
      </c>
      <c r="D85" s="3">
        <v>43715</v>
      </c>
      <c r="E85" s="2" t="s">
        <v>687</v>
      </c>
      <c r="F85" s="2" t="s">
        <v>492</v>
      </c>
      <c r="G85" s="3">
        <v>43800</v>
      </c>
      <c r="H85" s="3">
        <v>43844</v>
      </c>
      <c r="I85" s="22">
        <v>690</v>
      </c>
      <c r="J85" s="16">
        <v>13793.1</v>
      </c>
      <c r="K85" s="22">
        <v>759</v>
      </c>
      <c r="L85" s="38">
        <f t="shared" si="12"/>
        <v>15172.41</v>
      </c>
      <c r="M85" s="22">
        <v>0</v>
      </c>
      <c r="N85" s="38">
        <f t="shared" si="13"/>
        <v>0</v>
      </c>
      <c r="O85" s="22">
        <v>85</v>
      </c>
      <c r="P85" s="22">
        <f t="shared" si="14"/>
        <v>129</v>
      </c>
      <c r="Q85" s="34">
        <f t="shared" si="15"/>
        <v>1</v>
      </c>
      <c r="R85" s="34">
        <f t="shared" si="16"/>
        <v>1</v>
      </c>
      <c r="S85" s="37">
        <f t="shared" si="17"/>
        <v>0</v>
      </c>
      <c r="T85" s="55">
        <f t="shared" si="18"/>
        <v>0</v>
      </c>
      <c r="U85" s="37">
        <f t="shared" si="19"/>
        <v>0</v>
      </c>
      <c r="V85" s="55">
        <f t="shared" si="20"/>
        <v>0</v>
      </c>
      <c r="W85" s="57">
        <f t="shared" si="21"/>
        <v>44</v>
      </c>
      <c r="X85" s="4">
        <f t="shared" si="22"/>
        <v>44</v>
      </c>
      <c r="Y85" s="4" t="str">
        <f t="shared" si="23"/>
        <v>Late</v>
      </c>
      <c r="Z85" s="30"/>
    </row>
    <row r="86" spans="1:26" x14ac:dyDescent="0.75">
      <c r="A86" s="2" t="s">
        <v>145</v>
      </c>
      <c r="B86" s="2" t="s">
        <v>596</v>
      </c>
      <c r="C86" s="2" t="s">
        <v>246</v>
      </c>
      <c r="D86" s="3">
        <v>43722</v>
      </c>
      <c r="E86" s="2" t="s">
        <v>687</v>
      </c>
      <c r="F86" s="2" t="s">
        <v>492</v>
      </c>
      <c r="G86" s="3">
        <v>43807</v>
      </c>
      <c r="H86" s="3">
        <v>43844</v>
      </c>
      <c r="I86" s="22">
        <v>1410</v>
      </c>
      <c r="J86" s="16">
        <v>28185.9</v>
      </c>
      <c r="K86" s="22">
        <v>1410</v>
      </c>
      <c r="L86" s="38">
        <f t="shared" si="12"/>
        <v>28185.9</v>
      </c>
      <c r="M86" s="22">
        <v>0</v>
      </c>
      <c r="N86" s="38">
        <f t="shared" si="13"/>
        <v>0</v>
      </c>
      <c r="O86" s="22">
        <v>85</v>
      </c>
      <c r="P86" s="22">
        <f t="shared" si="14"/>
        <v>122</v>
      </c>
      <c r="Q86" s="34">
        <f t="shared" si="15"/>
        <v>1</v>
      </c>
      <c r="R86" s="34">
        <f t="shared" si="16"/>
        <v>1</v>
      </c>
      <c r="S86" s="37">
        <f t="shared" si="17"/>
        <v>0</v>
      </c>
      <c r="T86" s="55">
        <f t="shared" si="18"/>
        <v>0</v>
      </c>
      <c r="U86" s="37">
        <f t="shared" si="19"/>
        <v>0</v>
      </c>
      <c r="V86" s="55">
        <f t="shared" si="20"/>
        <v>0</v>
      </c>
      <c r="W86" s="57">
        <f t="shared" si="21"/>
        <v>37</v>
      </c>
      <c r="X86" s="4">
        <f t="shared" si="22"/>
        <v>37</v>
      </c>
      <c r="Y86" s="4" t="str">
        <f t="shared" si="23"/>
        <v>Late</v>
      </c>
      <c r="Z86" s="30"/>
    </row>
    <row r="87" spans="1:26" x14ac:dyDescent="0.75">
      <c r="A87" s="2" t="s">
        <v>248</v>
      </c>
      <c r="B87" s="2" t="s">
        <v>612</v>
      </c>
      <c r="C87" s="2" t="s">
        <v>249</v>
      </c>
      <c r="D87" s="3">
        <v>43757</v>
      </c>
      <c r="E87" s="2" t="s">
        <v>687</v>
      </c>
      <c r="F87" s="2" t="s">
        <v>492</v>
      </c>
      <c r="G87" s="3">
        <v>43842</v>
      </c>
      <c r="H87" s="3">
        <v>43852</v>
      </c>
      <c r="I87" s="22">
        <v>2580</v>
      </c>
      <c r="J87" s="16">
        <v>77374.2</v>
      </c>
      <c r="K87" s="22">
        <v>2580</v>
      </c>
      <c r="L87" s="38">
        <f t="shared" si="12"/>
        <v>77374.2</v>
      </c>
      <c r="M87" s="22">
        <v>0</v>
      </c>
      <c r="N87" s="38">
        <f t="shared" si="13"/>
        <v>0</v>
      </c>
      <c r="O87" s="22">
        <v>85</v>
      </c>
      <c r="P87" s="22">
        <f t="shared" si="14"/>
        <v>95</v>
      </c>
      <c r="Q87" s="34">
        <f t="shared" si="15"/>
        <v>1</v>
      </c>
      <c r="R87" s="34">
        <f t="shared" si="16"/>
        <v>1</v>
      </c>
      <c r="S87" s="37">
        <f t="shared" si="17"/>
        <v>0</v>
      </c>
      <c r="T87" s="55">
        <f t="shared" si="18"/>
        <v>0</v>
      </c>
      <c r="U87" s="37">
        <f t="shared" si="19"/>
        <v>0</v>
      </c>
      <c r="V87" s="55">
        <f t="shared" si="20"/>
        <v>0</v>
      </c>
      <c r="W87" s="57">
        <f t="shared" si="21"/>
        <v>10</v>
      </c>
      <c r="X87" s="4">
        <f t="shared" si="22"/>
        <v>10</v>
      </c>
      <c r="Y87" s="4" t="str">
        <f t="shared" si="23"/>
        <v>Late</v>
      </c>
      <c r="Z87" s="30"/>
    </row>
    <row r="88" spans="1:26" x14ac:dyDescent="0.75">
      <c r="A88" s="2" t="s">
        <v>108</v>
      </c>
      <c r="B88" s="2" t="s">
        <v>582</v>
      </c>
      <c r="C88" s="2" t="s">
        <v>250</v>
      </c>
      <c r="D88" s="3">
        <v>43757</v>
      </c>
      <c r="E88" s="2" t="s">
        <v>687</v>
      </c>
      <c r="F88" s="2" t="s">
        <v>492</v>
      </c>
      <c r="G88" s="3">
        <v>43842</v>
      </c>
      <c r="H88" s="3">
        <v>43852</v>
      </c>
      <c r="I88" s="22">
        <v>1080</v>
      </c>
      <c r="J88" s="16">
        <v>32389.200000000001</v>
      </c>
      <c r="K88" s="22">
        <v>1080</v>
      </c>
      <c r="L88" s="38">
        <f t="shared" si="12"/>
        <v>32389.200000000001</v>
      </c>
      <c r="M88" s="22">
        <v>0</v>
      </c>
      <c r="N88" s="38">
        <f t="shared" si="13"/>
        <v>0</v>
      </c>
      <c r="O88" s="22">
        <v>85</v>
      </c>
      <c r="P88" s="22">
        <f t="shared" si="14"/>
        <v>95</v>
      </c>
      <c r="Q88" s="34">
        <f t="shared" si="15"/>
        <v>1</v>
      </c>
      <c r="R88" s="34">
        <f t="shared" si="16"/>
        <v>1</v>
      </c>
      <c r="S88" s="37">
        <f t="shared" si="17"/>
        <v>0</v>
      </c>
      <c r="T88" s="55">
        <f t="shared" si="18"/>
        <v>0</v>
      </c>
      <c r="U88" s="37">
        <f t="shared" si="19"/>
        <v>0</v>
      </c>
      <c r="V88" s="55">
        <f t="shared" si="20"/>
        <v>0</v>
      </c>
      <c r="W88" s="57">
        <f t="shared" si="21"/>
        <v>10</v>
      </c>
      <c r="X88" s="4">
        <f t="shared" si="22"/>
        <v>10</v>
      </c>
      <c r="Y88" s="4" t="str">
        <f t="shared" si="23"/>
        <v>Late</v>
      </c>
      <c r="Z88" s="30"/>
    </row>
    <row r="89" spans="1:26" x14ac:dyDescent="0.75">
      <c r="A89" s="2" t="s">
        <v>115</v>
      </c>
      <c r="B89" s="2" t="s">
        <v>588</v>
      </c>
      <c r="C89" s="2" t="s">
        <v>252</v>
      </c>
      <c r="D89" s="3">
        <v>43757</v>
      </c>
      <c r="E89" s="2" t="s">
        <v>687</v>
      </c>
      <c r="F89" s="2" t="s">
        <v>492</v>
      </c>
      <c r="G89" s="3">
        <v>43842</v>
      </c>
      <c r="H89" s="3">
        <v>43852</v>
      </c>
      <c r="I89" s="22">
        <v>480</v>
      </c>
      <c r="J89" s="16">
        <v>9595.2000000000007</v>
      </c>
      <c r="K89" s="22">
        <v>480</v>
      </c>
      <c r="L89" s="38">
        <f t="shared" si="12"/>
        <v>9595.2000000000007</v>
      </c>
      <c r="M89" s="22">
        <v>0</v>
      </c>
      <c r="N89" s="38">
        <f t="shared" si="13"/>
        <v>0</v>
      </c>
      <c r="O89" s="22">
        <v>85</v>
      </c>
      <c r="P89" s="22">
        <f t="shared" si="14"/>
        <v>95</v>
      </c>
      <c r="Q89" s="34">
        <f t="shared" si="15"/>
        <v>1</v>
      </c>
      <c r="R89" s="34">
        <f t="shared" si="16"/>
        <v>1</v>
      </c>
      <c r="S89" s="37">
        <f t="shared" si="17"/>
        <v>0</v>
      </c>
      <c r="T89" s="55">
        <f t="shared" si="18"/>
        <v>0</v>
      </c>
      <c r="U89" s="37">
        <f t="shared" si="19"/>
        <v>0</v>
      </c>
      <c r="V89" s="55">
        <f t="shared" si="20"/>
        <v>0</v>
      </c>
      <c r="W89" s="57">
        <f t="shared" si="21"/>
        <v>10</v>
      </c>
      <c r="X89" s="4">
        <f t="shared" si="22"/>
        <v>10</v>
      </c>
      <c r="Y89" s="4" t="str">
        <f t="shared" si="23"/>
        <v>Late</v>
      </c>
      <c r="Z89" s="30"/>
    </row>
    <row r="90" spans="1:26" x14ac:dyDescent="0.75">
      <c r="A90" s="2" t="s">
        <v>66</v>
      </c>
      <c r="B90" s="2" t="s">
        <v>555</v>
      </c>
      <c r="C90" s="2" t="s">
        <v>253</v>
      </c>
      <c r="D90" s="3">
        <v>43757</v>
      </c>
      <c r="E90" s="2" t="s">
        <v>687</v>
      </c>
      <c r="F90" s="2" t="s">
        <v>492</v>
      </c>
      <c r="G90" s="3">
        <v>43842</v>
      </c>
      <c r="H90" s="3">
        <v>43852</v>
      </c>
      <c r="I90" s="22">
        <v>630</v>
      </c>
      <c r="J90" s="16">
        <v>12593.7</v>
      </c>
      <c r="K90" s="22">
        <v>630</v>
      </c>
      <c r="L90" s="38">
        <f t="shared" si="12"/>
        <v>12593.7</v>
      </c>
      <c r="M90" s="22">
        <v>0</v>
      </c>
      <c r="N90" s="38">
        <f t="shared" si="13"/>
        <v>0</v>
      </c>
      <c r="O90" s="22">
        <v>85</v>
      </c>
      <c r="P90" s="22">
        <f t="shared" si="14"/>
        <v>95</v>
      </c>
      <c r="Q90" s="34">
        <f t="shared" si="15"/>
        <v>1</v>
      </c>
      <c r="R90" s="34">
        <f t="shared" si="16"/>
        <v>1</v>
      </c>
      <c r="S90" s="37">
        <f t="shared" si="17"/>
        <v>0</v>
      </c>
      <c r="T90" s="55">
        <f t="shared" si="18"/>
        <v>0</v>
      </c>
      <c r="U90" s="37">
        <f t="shared" si="19"/>
        <v>0</v>
      </c>
      <c r="V90" s="55">
        <f t="shared" si="20"/>
        <v>0</v>
      </c>
      <c r="W90" s="57">
        <f t="shared" si="21"/>
        <v>10</v>
      </c>
      <c r="X90" s="4">
        <f t="shared" si="22"/>
        <v>10</v>
      </c>
      <c r="Y90" s="4" t="str">
        <f t="shared" si="23"/>
        <v>Late</v>
      </c>
      <c r="Z90" s="30"/>
    </row>
    <row r="91" spans="1:26" x14ac:dyDescent="0.75">
      <c r="A91" s="2" t="s">
        <v>76</v>
      </c>
      <c r="B91" s="2" t="s">
        <v>561</v>
      </c>
      <c r="C91" s="2" t="s">
        <v>259</v>
      </c>
      <c r="D91" s="3">
        <v>43763</v>
      </c>
      <c r="E91" s="2" t="s">
        <v>687</v>
      </c>
      <c r="F91" s="2" t="s">
        <v>492</v>
      </c>
      <c r="G91" s="3">
        <v>43848</v>
      </c>
      <c r="H91" s="3">
        <v>43854</v>
      </c>
      <c r="I91" s="22">
        <v>64</v>
      </c>
      <c r="J91" s="16">
        <v>5759.36</v>
      </c>
      <c r="K91" s="22">
        <v>64</v>
      </c>
      <c r="L91" s="38">
        <f t="shared" si="12"/>
        <v>5759.36</v>
      </c>
      <c r="M91" s="22">
        <v>0</v>
      </c>
      <c r="N91" s="38">
        <f t="shared" si="13"/>
        <v>0</v>
      </c>
      <c r="O91" s="22">
        <v>85</v>
      </c>
      <c r="P91" s="22">
        <f t="shared" si="14"/>
        <v>91</v>
      </c>
      <c r="Q91" s="34">
        <f t="shared" si="15"/>
        <v>1</v>
      </c>
      <c r="R91" s="34">
        <f t="shared" si="16"/>
        <v>1</v>
      </c>
      <c r="S91" s="37">
        <f t="shared" si="17"/>
        <v>1</v>
      </c>
      <c r="T91" s="55">
        <f t="shared" si="18"/>
        <v>5759.36</v>
      </c>
      <c r="U91" s="37">
        <f t="shared" si="19"/>
        <v>1</v>
      </c>
      <c r="V91" s="55">
        <f t="shared" si="20"/>
        <v>5759.36</v>
      </c>
      <c r="W91" s="57">
        <f t="shared" si="21"/>
        <v>6</v>
      </c>
      <c r="X91" s="4">
        <f t="shared" si="22"/>
        <v>6</v>
      </c>
      <c r="Y91" s="4" t="str">
        <f t="shared" si="23"/>
        <v>OK</v>
      </c>
      <c r="Z91" s="30"/>
    </row>
    <row r="92" spans="1:26" x14ac:dyDescent="0.75">
      <c r="A92" s="2" t="s">
        <v>260</v>
      </c>
      <c r="B92" s="2" t="s">
        <v>613</v>
      </c>
      <c r="C92" s="2" t="s">
        <v>261</v>
      </c>
      <c r="D92" s="3">
        <v>43763</v>
      </c>
      <c r="E92" s="2" t="s">
        <v>687</v>
      </c>
      <c r="F92" s="2" t="s">
        <v>492</v>
      </c>
      <c r="G92" s="3">
        <v>43848</v>
      </c>
      <c r="H92" s="3">
        <v>43854</v>
      </c>
      <c r="I92" s="22">
        <v>45</v>
      </c>
      <c r="J92" s="16">
        <v>15749.55</v>
      </c>
      <c r="K92" s="22">
        <v>45</v>
      </c>
      <c r="L92" s="38">
        <f t="shared" si="12"/>
        <v>15749.55</v>
      </c>
      <c r="M92" s="22">
        <v>0</v>
      </c>
      <c r="N92" s="38">
        <f t="shared" si="13"/>
        <v>0</v>
      </c>
      <c r="O92" s="22">
        <v>85</v>
      </c>
      <c r="P92" s="22">
        <f t="shared" si="14"/>
        <v>91</v>
      </c>
      <c r="Q92" s="34">
        <f t="shared" si="15"/>
        <v>1</v>
      </c>
      <c r="R92" s="34">
        <f t="shared" si="16"/>
        <v>1</v>
      </c>
      <c r="S92" s="37">
        <f t="shared" si="17"/>
        <v>1</v>
      </c>
      <c r="T92" s="55">
        <f t="shared" si="18"/>
        <v>15749.55</v>
      </c>
      <c r="U92" s="37">
        <f t="shared" si="19"/>
        <v>1</v>
      </c>
      <c r="V92" s="55">
        <f t="shared" si="20"/>
        <v>15749.55</v>
      </c>
      <c r="W92" s="57">
        <f t="shared" si="21"/>
        <v>6</v>
      </c>
      <c r="X92" s="4">
        <f t="shared" si="22"/>
        <v>6</v>
      </c>
      <c r="Y92" s="4" t="str">
        <f t="shared" si="23"/>
        <v>OK</v>
      </c>
      <c r="Z92" s="30"/>
    </row>
    <row r="93" spans="1:26" x14ac:dyDescent="0.75">
      <c r="A93" s="2" t="s">
        <v>113</v>
      </c>
      <c r="B93" s="2" t="s">
        <v>586</v>
      </c>
      <c r="C93" s="2" t="s">
        <v>262</v>
      </c>
      <c r="D93" s="3">
        <v>43729</v>
      </c>
      <c r="E93" s="2" t="s">
        <v>687</v>
      </c>
      <c r="F93" s="2" t="s">
        <v>492</v>
      </c>
      <c r="G93" s="3">
        <v>43814</v>
      </c>
      <c r="H93" s="3">
        <v>43855</v>
      </c>
      <c r="I93" s="22">
        <v>1020</v>
      </c>
      <c r="J93" s="16">
        <v>20389.8</v>
      </c>
      <c r="K93" s="22">
        <v>1020</v>
      </c>
      <c r="L93" s="38">
        <f t="shared" si="12"/>
        <v>20389.8</v>
      </c>
      <c r="M93" s="22">
        <v>0</v>
      </c>
      <c r="N93" s="38">
        <f t="shared" si="13"/>
        <v>0</v>
      </c>
      <c r="O93" s="22">
        <v>85</v>
      </c>
      <c r="P93" s="22">
        <f t="shared" si="14"/>
        <v>126</v>
      </c>
      <c r="Q93" s="34">
        <f t="shared" si="15"/>
        <v>1</v>
      </c>
      <c r="R93" s="34">
        <f t="shared" si="16"/>
        <v>1</v>
      </c>
      <c r="S93" s="37">
        <f t="shared" si="17"/>
        <v>0</v>
      </c>
      <c r="T93" s="55">
        <f t="shared" si="18"/>
        <v>0</v>
      </c>
      <c r="U93" s="37">
        <f t="shared" si="19"/>
        <v>0</v>
      </c>
      <c r="V93" s="55">
        <f t="shared" si="20"/>
        <v>0</v>
      </c>
      <c r="W93" s="57">
        <f t="shared" si="21"/>
        <v>41</v>
      </c>
      <c r="X93" s="4">
        <f t="shared" si="22"/>
        <v>41</v>
      </c>
      <c r="Y93" s="4" t="str">
        <f t="shared" si="23"/>
        <v>Late</v>
      </c>
      <c r="Z93" s="30"/>
    </row>
    <row r="94" spans="1:26" x14ac:dyDescent="0.75">
      <c r="A94" s="2" t="s">
        <v>113</v>
      </c>
      <c r="B94" s="2" t="s">
        <v>586</v>
      </c>
      <c r="C94" s="2" t="s">
        <v>263</v>
      </c>
      <c r="D94" s="3">
        <v>43736</v>
      </c>
      <c r="E94" s="2" t="s">
        <v>687</v>
      </c>
      <c r="F94" s="2" t="s">
        <v>492</v>
      </c>
      <c r="G94" s="3">
        <v>43821</v>
      </c>
      <c r="H94" s="3">
        <v>43855</v>
      </c>
      <c r="I94" s="22">
        <v>1170</v>
      </c>
      <c r="J94" s="16">
        <v>23388.3</v>
      </c>
      <c r="K94" s="22">
        <v>234</v>
      </c>
      <c r="L94" s="38">
        <f t="shared" si="12"/>
        <v>4677.66</v>
      </c>
      <c r="M94" s="22">
        <v>0</v>
      </c>
      <c r="N94" s="38">
        <f t="shared" si="13"/>
        <v>0</v>
      </c>
      <c r="O94" s="22">
        <v>85</v>
      </c>
      <c r="P94" s="22">
        <f t="shared" si="14"/>
        <v>119</v>
      </c>
      <c r="Q94" s="34">
        <f t="shared" si="15"/>
        <v>0.2</v>
      </c>
      <c r="R94" s="34">
        <f t="shared" si="16"/>
        <v>1</v>
      </c>
      <c r="S94" s="37">
        <f t="shared" si="17"/>
        <v>0</v>
      </c>
      <c r="T94" s="55">
        <f t="shared" si="18"/>
        <v>0</v>
      </c>
      <c r="U94" s="37">
        <f t="shared" si="19"/>
        <v>0</v>
      </c>
      <c r="V94" s="55">
        <f t="shared" si="20"/>
        <v>0</v>
      </c>
      <c r="W94" s="57">
        <f t="shared" si="21"/>
        <v>34</v>
      </c>
      <c r="X94" s="4">
        <f t="shared" si="22"/>
        <v>34</v>
      </c>
      <c r="Y94" s="4" t="str">
        <f t="shared" si="23"/>
        <v>Late</v>
      </c>
      <c r="Z94" s="30"/>
    </row>
    <row r="95" spans="1:26" x14ac:dyDescent="0.75">
      <c r="A95" s="2" t="s">
        <v>145</v>
      </c>
      <c r="B95" s="2" t="s">
        <v>596</v>
      </c>
      <c r="C95" s="2" t="s">
        <v>264</v>
      </c>
      <c r="D95" s="3">
        <v>43743</v>
      </c>
      <c r="E95" s="2" t="s">
        <v>687</v>
      </c>
      <c r="F95" s="2" t="s">
        <v>492</v>
      </c>
      <c r="G95" s="3">
        <v>43828</v>
      </c>
      <c r="H95" s="3">
        <v>43855</v>
      </c>
      <c r="I95" s="22">
        <v>1080</v>
      </c>
      <c r="J95" s="16">
        <v>21589.200000000001</v>
      </c>
      <c r="K95" s="22">
        <v>1080</v>
      </c>
      <c r="L95" s="38">
        <f t="shared" si="12"/>
        <v>21589.200000000001</v>
      </c>
      <c r="M95" s="22">
        <v>0</v>
      </c>
      <c r="N95" s="38">
        <f t="shared" si="13"/>
        <v>0</v>
      </c>
      <c r="O95" s="22">
        <v>85</v>
      </c>
      <c r="P95" s="22">
        <f t="shared" si="14"/>
        <v>112</v>
      </c>
      <c r="Q95" s="34">
        <f t="shared" si="15"/>
        <v>1</v>
      </c>
      <c r="R95" s="34">
        <f t="shared" si="16"/>
        <v>1</v>
      </c>
      <c r="S95" s="37">
        <f t="shared" si="17"/>
        <v>0</v>
      </c>
      <c r="T95" s="55">
        <f t="shared" si="18"/>
        <v>0</v>
      </c>
      <c r="U95" s="37">
        <f t="shared" si="19"/>
        <v>0</v>
      </c>
      <c r="V95" s="55">
        <f t="shared" si="20"/>
        <v>0</v>
      </c>
      <c r="W95" s="57">
        <f t="shared" si="21"/>
        <v>27</v>
      </c>
      <c r="X95" s="4">
        <f t="shared" si="22"/>
        <v>27</v>
      </c>
      <c r="Y95" s="4" t="str">
        <f t="shared" si="23"/>
        <v>Late</v>
      </c>
      <c r="Z95" s="30"/>
    </row>
    <row r="96" spans="1:26" x14ac:dyDescent="0.75">
      <c r="A96" s="2" t="s">
        <v>145</v>
      </c>
      <c r="B96" s="2" t="s">
        <v>596</v>
      </c>
      <c r="C96" s="2" t="s">
        <v>265</v>
      </c>
      <c r="D96" s="3">
        <v>43750</v>
      </c>
      <c r="E96" s="2" t="s">
        <v>687</v>
      </c>
      <c r="F96" s="2" t="s">
        <v>492</v>
      </c>
      <c r="G96" s="3">
        <v>43835</v>
      </c>
      <c r="H96" s="3">
        <v>43855</v>
      </c>
      <c r="I96" s="22">
        <v>720</v>
      </c>
      <c r="J96" s="16">
        <v>14392.8</v>
      </c>
      <c r="K96" s="22">
        <v>720</v>
      </c>
      <c r="L96" s="38">
        <f t="shared" si="12"/>
        <v>14392.8</v>
      </c>
      <c r="M96" s="22">
        <v>0</v>
      </c>
      <c r="N96" s="38">
        <f t="shared" si="13"/>
        <v>0</v>
      </c>
      <c r="O96" s="22">
        <v>85</v>
      </c>
      <c r="P96" s="22">
        <f t="shared" si="14"/>
        <v>105</v>
      </c>
      <c r="Q96" s="34">
        <f t="shared" si="15"/>
        <v>1</v>
      </c>
      <c r="R96" s="34">
        <f t="shared" si="16"/>
        <v>1</v>
      </c>
      <c r="S96" s="37">
        <f t="shared" si="17"/>
        <v>0</v>
      </c>
      <c r="T96" s="55">
        <f t="shared" si="18"/>
        <v>0</v>
      </c>
      <c r="U96" s="37">
        <f t="shared" si="19"/>
        <v>0</v>
      </c>
      <c r="V96" s="55">
        <f t="shared" si="20"/>
        <v>0</v>
      </c>
      <c r="W96" s="57">
        <f t="shared" si="21"/>
        <v>20</v>
      </c>
      <c r="X96" s="4">
        <f t="shared" si="22"/>
        <v>20</v>
      </c>
      <c r="Y96" s="4" t="str">
        <f t="shared" si="23"/>
        <v>Late</v>
      </c>
      <c r="Z96" s="30"/>
    </row>
    <row r="97" spans="1:26" x14ac:dyDescent="0.75">
      <c r="A97" s="2" t="s">
        <v>25</v>
      </c>
      <c r="B97" s="2" t="s">
        <v>549</v>
      </c>
      <c r="C97" s="2" t="s">
        <v>266</v>
      </c>
      <c r="D97" s="3">
        <v>43757</v>
      </c>
      <c r="E97" s="2" t="s">
        <v>687</v>
      </c>
      <c r="F97" s="2" t="s">
        <v>492</v>
      </c>
      <c r="G97" s="3">
        <v>43842</v>
      </c>
      <c r="H97" s="3">
        <v>43855</v>
      </c>
      <c r="I97" s="22">
        <v>1500</v>
      </c>
      <c r="J97" s="16">
        <v>29985</v>
      </c>
      <c r="K97" s="22">
        <v>1500</v>
      </c>
      <c r="L97" s="38">
        <f t="shared" si="12"/>
        <v>29985</v>
      </c>
      <c r="M97" s="22">
        <v>0</v>
      </c>
      <c r="N97" s="38">
        <f t="shared" si="13"/>
        <v>0</v>
      </c>
      <c r="O97" s="22">
        <v>85</v>
      </c>
      <c r="P97" s="22">
        <f t="shared" si="14"/>
        <v>98</v>
      </c>
      <c r="Q97" s="34">
        <f t="shared" si="15"/>
        <v>1</v>
      </c>
      <c r="R97" s="34">
        <f t="shared" si="16"/>
        <v>1</v>
      </c>
      <c r="S97" s="37">
        <f t="shared" si="17"/>
        <v>0</v>
      </c>
      <c r="T97" s="55">
        <f t="shared" si="18"/>
        <v>0</v>
      </c>
      <c r="U97" s="37">
        <f t="shared" si="19"/>
        <v>0</v>
      </c>
      <c r="V97" s="55">
        <f t="shared" si="20"/>
        <v>0</v>
      </c>
      <c r="W97" s="57">
        <f t="shared" si="21"/>
        <v>13</v>
      </c>
      <c r="X97" s="4">
        <f t="shared" si="22"/>
        <v>13</v>
      </c>
      <c r="Y97" s="4" t="str">
        <f t="shared" si="23"/>
        <v>Late</v>
      </c>
      <c r="Z97" s="30"/>
    </row>
    <row r="98" spans="1:26" x14ac:dyDescent="0.75">
      <c r="A98" s="2" t="s">
        <v>25</v>
      </c>
      <c r="B98" s="2" t="s">
        <v>549</v>
      </c>
      <c r="C98" s="2" t="s">
        <v>267</v>
      </c>
      <c r="D98" s="3">
        <v>43757</v>
      </c>
      <c r="E98" s="2" t="s">
        <v>687</v>
      </c>
      <c r="F98" s="2" t="s">
        <v>492</v>
      </c>
      <c r="G98" s="3">
        <v>43842</v>
      </c>
      <c r="H98" s="3">
        <v>43855</v>
      </c>
      <c r="I98" s="22">
        <v>690</v>
      </c>
      <c r="J98" s="16">
        <v>13793.1</v>
      </c>
      <c r="K98" s="22">
        <v>41</v>
      </c>
      <c r="L98" s="38">
        <f t="shared" si="12"/>
        <v>819.58999999999992</v>
      </c>
      <c r="M98" s="22">
        <v>0</v>
      </c>
      <c r="N98" s="38">
        <f t="shared" si="13"/>
        <v>0</v>
      </c>
      <c r="O98" s="22">
        <v>85</v>
      </c>
      <c r="P98" s="22">
        <f t="shared" si="14"/>
        <v>98</v>
      </c>
      <c r="Q98" s="34">
        <f t="shared" si="15"/>
        <v>5.9420289855072458E-2</v>
      </c>
      <c r="R98" s="34">
        <f t="shared" si="16"/>
        <v>1</v>
      </c>
      <c r="S98" s="37">
        <f t="shared" si="17"/>
        <v>0</v>
      </c>
      <c r="T98" s="55">
        <f t="shared" si="18"/>
        <v>0</v>
      </c>
      <c r="U98" s="37">
        <f t="shared" si="19"/>
        <v>0</v>
      </c>
      <c r="V98" s="55">
        <f t="shared" si="20"/>
        <v>0</v>
      </c>
      <c r="W98" s="57">
        <f t="shared" si="21"/>
        <v>13</v>
      </c>
      <c r="X98" s="4">
        <f t="shared" si="22"/>
        <v>13</v>
      </c>
      <c r="Y98" s="4" t="str">
        <f t="shared" si="23"/>
        <v>Late</v>
      </c>
      <c r="Z98" s="30"/>
    </row>
    <row r="99" spans="1:26" x14ac:dyDescent="0.75">
      <c r="A99" s="2" t="s">
        <v>179</v>
      </c>
      <c r="B99" s="2" t="s">
        <v>603</v>
      </c>
      <c r="C99" s="2" t="s">
        <v>268</v>
      </c>
      <c r="D99" s="3">
        <v>43757</v>
      </c>
      <c r="E99" s="2" t="s">
        <v>687</v>
      </c>
      <c r="F99" s="2" t="s">
        <v>492</v>
      </c>
      <c r="G99" s="3">
        <v>43842</v>
      </c>
      <c r="H99" s="3">
        <v>43855</v>
      </c>
      <c r="I99" s="22">
        <v>630</v>
      </c>
      <c r="J99" s="16">
        <v>12593.7</v>
      </c>
      <c r="K99" s="22">
        <v>630</v>
      </c>
      <c r="L99" s="38">
        <f t="shared" si="12"/>
        <v>12593.7</v>
      </c>
      <c r="M99" s="22">
        <v>0</v>
      </c>
      <c r="N99" s="38">
        <f t="shared" si="13"/>
        <v>0</v>
      </c>
      <c r="O99" s="22">
        <v>85</v>
      </c>
      <c r="P99" s="22">
        <f t="shared" si="14"/>
        <v>98</v>
      </c>
      <c r="Q99" s="34">
        <f t="shared" si="15"/>
        <v>1</v>
      </c>
      <c r="R99" s="34">
        <f t="shared" si="16"/>
        <v>1</v>
      </c>
      <c r="S99" s="37">
        <f t="shared" si="17"/>
        <v>0</v>
      </c>
      <c r="T99" s="55">
        <f t="shared" si="18"/>
        <v>0</v>
      </c>
      <c r="U99" s="37">
        <f t="shared" si="19"/>
        <v>0</v>
      </c>
      <c r="V99" s="55">
        <f t="shared" si="20"/>
        <v>0</v>
      </c>
      <c r="W99" s="57">
        <f t="shared" si="21"/>
        <v>13</v>
      </c>
      <c r="X99" s="4">
        <f t="shared" si="22"/>
        <v>13</v>
      </c>
      <c r="Y99" s="4" t="str">
        <f t="shared" si="23"/>
        <v>Late</v>
      </c>
      <c r="Z99" s="30"/>
    </row>
    <row r="100" spans="1:26" x14ac:dyDescent="0.75">
      <c r="A100" s="2" t="s">
        <v>113</v>
      </c>
      <c r="B100" s="2" t="s">
        <v>586</v>
      </c>
      <c r="C100" s="2" t="s">
        <v>269</v>
      </c>
      <c r="D100" s="3">
        <v>43757</v>
      </c>
      <c r="E100" s="2" t="s">
        <v>687</v>
      </c>
      <c r="F100" s="2" t="s">
        <v>492</v>
      </c>
      <c r="G100" s="3">
        <v>43842</v>
      </c>
      <c r="H100" s="3">
        <v>43855</v>
      </c>
      <c r="I100" s="22">
        <v>600</v>
      </c>
      <c r="J100" s="16">
        <v>11994</v>
      </c>
      <c r="K100" s="22">
        <v>600</v>
      </c>
      <c r="L100" s="38">
        <f t="shared" si="12"/>
        <v>11994</v>
      </c>
      <c r="M100" s="22">
        <v>0</v>
      </c>
      <c r="N100" s="38">
        <f t="shared" si="13"/>
        <v>0</v>
      </c>
      <c r="O100" s="22">
        <v>85</v>
      </c>
      <c r="P100" s="22">
        <f t="shared" si="14"/>
        <v>98</v>
      </c>
      <c r="Q100" s="34">
        <f t="shared" si="15"/>
        <v>1</v>
      </c>
      <c r="R100" s="34">
        <f t="shared" si="16"/>
        <v>1</v>
      </c>
      <c r="S100" s="37">
        <f t="shared" si="17"/>
        <v>0</v>
      </c>
      <c r="T100" s="55">
        <f t="shared" si="18"/>
        <v>0</v>
      </c>
      <c r="U100" s="37">
        <f t="shared" si="19"/>
        <v>0</v>
      </c>
      <c r="V100" s="55">
        <f t="shared" si="20"/>
        <v>0</v>
      </c>
      <c r="W100" s="57">
        <f t="shared" si="21"/>
        <v>13</v>
      </c>
      <c r="X100" s="4">
        <f t="shared" si="22"/>
        <v>13</v>
      </c>
      <c r="Y100" s="4" t="str">
        <f t="shared" si="23"/>
        <v>Late</v>
      </c>
      <c r="Z100" s="30"/>
    </row>
    <row r="101" spans="1:26" x14ac:dyDescent="0.75">
      <c r="A101" s="2" t="s">
        <v>145</v>
      </c>
      <c r="B101" s="2" t="s">
        <v>596</v>
      </c>
      <c r="C101" s="2" t="s">
        <v>270</v>
      </c>
      <c r="D101" s="3">
        <v>43757</v>
      </c>
      <c r="E101" s="2" t="s">
        <v>687</v>
      </c>
      <c r="F101" s="2" t="s">
        <v>492</v>
      </c>
      <c r="G101" s="3">
        <v>43842</v>
      </c>
      <c r="H101" s="3">
        <v>43855</v>
      </c>
      <c r="I101" s="22">
        <v>720</v>
      </c>
      <c r="J101" s="16">
        <v>14392.8</v>
      </c>
      <c r="K101" s="22">
        <v>720</v>
      </c>
      <c r="L101" s="38">
        <f t="shared" si="12"/>
        <v>14392.8</v>
      </c>
      <c r="M101" s="22">
        <v>0</v>
      </c>
      <c r="N101" s="38">
        <f t="shared" si="13"/>
        <v>0</v>
      </c>
      <c r="O101" s="22">
        <v>85</v>
      </c>
      <c r="P101" s="22">
        <f t="shared" si="14"/>
        <v>98</v>
      </c>
      <c r="Q101" s="34">
        <f t="shared" si="15"/>
        <v>1</v>
      </c>
      <c r="R101" s="34">
        <f t="shared" si="16"/>
        <v>1</v>
      </c>
      <c r="S101" s="37">
        <f t="shared" si="17"/>
        <v>0</v>
      </c>
      <c r="T101" s="55">
        <f t="shared" si="18"/>
        <v>0</v>
      </c>
      <c r="U101" s="37">
        <f t="shared" si="19"/>
        <v>0</v>
      </c>
      <c r="V101" s="55">
        <f t="shared" si="20"/>
        <v>0</v>
      </c>
      <c r="W101" s="57">
        <f t="shared" si="21"/>
        <v>13</v>
      </c>
      <c r="X101" s="4">
        <f t="shared" si="22"/>
        <v>13</v>
      </c>
      <c r="Y101" s="4" t="str">
        <f t="shared" si="23"/>
        <v>Late</v>
      </c>
      <c r="Z101" s="30"/>
    </row>
    <row r="102" spans="1:26" x14ac:dyDescent="0.75">
      <c r="A102" s="2" t="s">
        <v>114</v>
      </c>
      <c r="B102" s="2" t="s">
        <v>587</v>
      </c>
      <c r="C102" s="2" t="s">
        <v>271</v>
      </c>
      <c r="D102" s="3">
        <v>43757</v>
      </c>
      <c r="E102" s="2" t="s">
        <v>687</v>
      </c>
      <c r="F102" s="2" t="s">
        <v>492</v>
      </c>
      <c r="G102" s="3">
        <v>43842</v>
      </c>
      <c r="H102" s="3">
        <v>43855</v>
      </c>
      <c r="I102" s="22">
        <v>630</v>
      </c>
      <c r="J102" s="16">
        <v>12593.7</v>
      </c>
      <c r="K102" s="22">
        <v>630</v>
      </c>
      <c r="L102" s="38">
        <f t="shared" si="12"/>
        <v>12593.7</v>
      </c>
      <c r="M102" s="22">
        <v>0</v>
      </c>
      <c r="N102" s="38">
        <f t="shared" si="13"/>
        <v>0</v>
      </c>
      <c r="O102" s="22">
        <v>85</v>
      </c>
      <c r="P102" s="22">
        <f t="shared" si="14"/>
        <v>98</v>
      </c>
      <c r="Q102" s="34">
        <f t="shared" si="15"/>
        <v>1</v>
      </c>
      <c r="R102" s="34">
        <f t="shared" si="16"/>
        <v>1</v>
      </c>
      <c r="S102" s="37">
        <f t="shared" si="17"/>
        <v>0</v>
      </c>
      <c r="T102" s="55">
        <f t="shared" si="18"/>
        <v>0</v>
      </c>
      <c r="U102" s="37">
        <f t="shared" si="19"/>
        <v>0</v>
      </c>
      <c r="V102" s="55">
        <f t="shared" si="20"/>
        <v>0</v>
      </c>
      <c r="W102" s="57">
        <f t="shared" si="21"/>
        <v>13</v>
      </c>
      <c r="X102" s="4">
        <f t="shared" si="22"/>
        <v>13</v>
      </c>
      <c r="Y102" s="4" t="str">
        <f t="shared" si="23"/>
        <v>Late</v>
      </c>
      <c r="Z102" s="30"/>
    </row>
    <row r="103" spans="1:26" x14ac:dyDescent="0.75">
      <c r="A103" s="2" t="s">
        <v>205</v>
      </c>
      <c r="B103" s="2" t="s">
        <v>608</v>
      </c>
      <c r="C103" s="2" t="s">
        <v>272</v>
      </c>
      <c r="D103" s="3">
        <v>43757</v>
      </c>
      <c r="E103" s="2" t="s">
        <v>687</v>
      </c>
      <c r="F103" s="2" t="s">
        <v>492</v>
      </c>
      <c r="G103" s="3">
        <v>43842</v>
      </c>
      <c r="H103" s="3">
        <v>43855</v>
      </c>
      <c r="I103" s="22">
        <v>390</v>
      </c>
      <c r="J103" s="16">
        <v>9746.1</v>
      </c>
      <c r="K103" s="22">
        <v>390</v>
      </c>
      <c r="L103" s="38">
        <f t="shared" si="12"/>
        <v>9746.1</v>
      </c>
      <c r="M103" s="22">
        <v>0</v>
      </c>
      <c r="N103" s="38">
        <f t="shared" si="13"/>
        <v>0</v>
      </c>
      <c r="O103" s="22">
        <v>85</v>
      </c>
      <c r="P103" s="22">
        <f t="shared" si="14"/>
        <v>98</v>
      </c>
      <c r="Q103" s="34">
        <f t="shared" si="15"/>
        <v>1</v>
      </c>
      <c r="R103" s="34">
        <f t="shared" si="16"/>
        <v>1</v>
      </c>
      <c r="S103" s="37">
        <f t="shared" si="17"/>
        <v>0</v>
      </c>
      <c r="T103" s="55">
        <f t="shared" si="18"/>
        <v>0</v>
      </c>
      <c r="U103" s="37">
        <f t="shared" si="19"/>
        <v>0</v>
      </c>
      <c r="V103" s="55">
        <f t="shared" si="20"/>
        <v>0</v>
      </c>
      <c r="W103" s="57">
        <f t="shared" si="21"/>
        <v>13</v>
      </c>
      <c r="X103" s="4">
        <f t="shared" si="22"/>
        <v>13</v>
      </c>
      <c r="Y103" s="4" t="str">
        <f t="shared" si="23"/>
        <v>Late</v>
      </c>
      <c r="Z103" s="30"/>
    </row>
    <row r="104" spans="1:26" x14ac:dyDescent="0.75">
      <c r="A104" s="2" t="s">
        <v>116</v>
      </c>
      <c r="B104" s="2" t="s">
        <v>589</v>
      </c>
      <c r="C104" s="2" t="s">
        <v>273</v>
      </c>
      <c r="D104" s="3">
        <v>43757</v>
      </c>
      <c r="E104" s="2" t="s">
        <v>687</v>
      </c>
      <c r="F104" s="2" t="s">
        <v>492</v>
      </c>
      <c r="G104" s="3">
        <v>43842</v>
      </c>
      <c r="H104" s="3">
        <v>43855</v>
      </c>
      <c r="I104" s="22">
        <v>630</v>
      </c>
      <c r="J104" s="16">
        <v>15743.7</v>
      </c>
      <c r="K104" s="22">
        <v>630</v>
      </c>
      <c r="L104" s="38">
        <f t="shared" si="12"/>
        <v>15743.7</v>
      </c>
      <c r="M104" s="22">
        <v>57</v>
      </c>
      <c r="N104" s="38">
        <f t="shared" si="13"/>
        <v>1424.43</v>
      </c>
      <c r="O104" s="22">
        <v>85</v>
      </c>
      <c r="P104" s="22">
        <f t="shared" si="14"/>
        <v>98</v>
      </c>
      <c r="Q104" s="34">
        <f t="shared" si="15"/>
        <v>1</v>
      </c>
      <c r="R104" s="34">
        <f t="shared" si="16"/>
        <v>0.90952380952380951</v>
      </c>
      <c r="S104" s="37">
        <f t="shared" si="17"/>
        <v>0</v>
      </c>
      <c r="T104" s="55">
        <f t="shared" si="18"/>
        <v>0</v>
      </c>
      <c r="U104" s="37">
        <f t="shared" si="19"/>
        <v>0</v>
      </c>
      <c r="V104" s="55">
        <f t="shared" si="20"/>
        <v>0</v>
      </c>
      <c r="W104" s="57">
        <f t="shared" si="21"/>
        <v>13</v>
      </c>
      <c r="X104" s="4">
        <f t="shared" si="22"/>
        <v>13</v>
      </c>
      <c r="Y104" s="4" t="str">
        <f t="shared" si="23"/>
        <v>Late</v>
      </c>
      <c r="Z104" s="30"/>
    </row>
    <row r="105" spans="1:26" x14ac:dyDescent="0.75">
      <c r="A105" s="2" t="s">
        <v>112</v>
      </c>
      <c r="B105" s="2" t="s">
        <v>585</v>
      </c>
      <c r="C105" s="2" t="s">
        <v>274</v>
      </c>
      <c r="D105" s="3">
        <v>43757</v>
      </c>
      <c r="E105" s="2" t="s">
        <v>687</v>
      </c>
      <c r="F105" s="2" t="s">
        <v>492</v>
      </c>
      <c r="G105" s="3">
        <v>43842</v>
      </c>
      <c r="H105" s="3">
        <v>43855</v>
      </c>
      <c r="I105" s="22">
        <v>300</v>
      </c>
      <c r="J105" s="16">
        <v>7497</v>
      </c>
      <c r="K105" s="22">
        <v>300</v>
      </c>
      <c r="L105" s="38">
        <f t="shared" si="12"/>
        <v>7497</v>
      </c>
      <c r="M105" s="22">
        <v>0</v>
      </c>
      <c r="N105" s="38">
        <f t="shared" si="13"/>
        <v>0</v>
      </c>
      <c r="O105" s="22">
        <v>85</v>
      </c>
      <c r="P105" s="22">
        <f t="shared" si="14"/>
        <v>98</v>
      </c>
      <c r="Q105" s="34">
        <f t="shared" si="15"/>
        <v>1</v>
      </c>
      <c r="R105" s="34">
        <f t="shared" si="16"/>
        <v>1</v>
      </c>
      <c r="S105" s="37">
        <f t="shared" si="17"/>
        <v>0</v>
      </c>
      <c r="T105" s="55">
        <f t="shared" si="18"/>
        <v>0</v>
      </c>
      <c r="U105" s="37">
        <f t="shared" si="19"/>
        <v>0</v>
      </c>
      <c r="V105" s="55">
        <f t="shared" si="20"/>
        <v>0</v>
      </c>
      <c r="W105" s="57">
        <f t="shared" si="21"/>
        <v>13</v>
      </c>
      <c r="X105" s="4">
        <f t="shared" si="22"/>
        <v>13</v>
      </c>
      <c r="Y105" s="4" t="str">
        <f t="shared" si="23"/>
        <v>Late</v>
      </c>
      <c r="Z105" s="30"/>
    </row>
    <row r="106" spans="1:26" x14ac:dyDescent="0.75">
      <c r="A106" s="2" t="s">
        <v>66</v>
      </c>
      <c r="B106" s="2" t="s">
        <v>555</v>
      </c>
      <c r="C106" s="2" t="s">
        <v>275</v>
      </c>
      <c r="D106" s="3">
        <v>43757</v>
      </c>
      <c r="E106" s="2" t="s">
        <v>687</v>
      </c>
      <c r="F106" s="2" t="s">
        <v>492</v>
      </c>
      <c r="G106" s="3">
        <v>43842</v>
      </c>
      <c r="H106" s="3">
        <v>43855</v>
      </c>
      <c r="I106" s="22">
        <v>810</v>
      </c>
      <c r="J106" s="16">
        <v>16191.9</v>
      </c>
      <c r="K106" s="22">
        <v>810</v>
      </c>
      <c r="L106" s="38">
        <f t="shared" si="12"/>
        <v>16191.9</v>
      </c>
      <c r="M106" s="22">
        <v>49</v>
      </c>
      <c r="N106" s="38">
        <f t="shared" si="13"/>
        <v>979.51</v>
      </c>
      <c r="O106" s="22">
        <v>85</v>
      </c>
      <c r="P106" s="22">
        <f t="shared" si="14"/>
        <v>98</v>
      </c>
      <c r="Q106" s="34">
        <f t="shared" si="15"/>
        <v>1</v>
      </c>
      <c r="R106" s="34">
        <f t="shared" si="16"/>
        <v>0.93950617283950622</v>
      </c>
      <c r="S106" s="37">
        <f t="shared" si="17"/>
        <v>0</v>
      </c>
      <c r="T106" s="55">
        <f t="shared" si="18"/>
        <v>0</v>
      </c>
      <c r="U106" s="37">
        <f t="shared" si="19"/>
        <v>0</v>
      </c>
      <c r="V106" s="55">
        <f t="shared" si="20"/>
        <v>0</v>
      </c>
      <c r="W106" s="57">
        <f t="shared" si="21"/>
        <v>13</v>
      </c>
      <c r="X106" s="4">
        <f t="shared" si="22"/>
        <v>13</v>
      </c>
      <c r="Y106" s="4" t="str">
        <f t="shared" si="23"/>
        <v>Late</v>
      </c>
      <c r="Z106" s="30"/>
    </row>
    <row r="107" spans="1:26" x14ac:dyDescent="0.75">
      <c r="A107" s="2" t="s">
        <v>57</v>
      </c>
      <c r="B107" s="2" t="s">
        <v>550</v>
      </c>
      <c r="C107" s="2" t="s">
        <v>276</v>
      </c>
      <c r="D107" s="3">
        <v>43757</v>
      </c>
      <c r="E107" s="2" t="s">
        <v>687</v>
      </c>
      <c r="F107" s="2" t="s">
        <v>492</v>
      </c>
      <c r="G107" s="3">
        <v>43842</v>
      </c>
      <c r="H107" s="3">
        <v>43855</v>
      </c>
      <c r="I107" s="22">
        <v>720</v>
      </c>
      <c r="J107" s="16">
        <v>14392.8</v>
      </c>
      <c r="K107" s="22">
        <v>720</v>
      </c>
      <c r="L107" s="38">
        <f t="shared" si="12"/>
        <v>14392.8</v>
      </c>
      <c r="M107" s="22">
        <v>29</v>
      </c>
      <c r="N107" s="38">
        <f t="shared" si="13"/>
        <v>579.70999999999992</v>
      </c>
      <c r="O107" s="22">
        <v>85</v>
      </c>
      <c r="P107" s="22">
        <f t="shared" si="14"/>
        <v>98</v>
      </c>
      <c r="Q107" s="34">
        <f t="shared" si="15"/>
        <v>1</v>
      </c>
      <c r="R107" s="34">
        <f t="shared" si="16"/>
        <v>0.95972222222222225</v>
      </c>
      <c r="S107" s="37">
        <f t="shared" si="17"/>
        <v>0</v>
      </c>
      <c r="T107" s="55">
        <f t="shared" si="18"/>
        <v>0</v>
      </c>
      <c r="U107" s="37">
        <f t="shared" si="19"/>
        <v>0</v>
      </c>
      <c r="V107" s="55">
        <f t="shared" si="20"/>
        <v>0</v>
      </c>
      <c r="W107" s="57">
        <f t="shared" si="21"/>
        <v>13</v>
      </c>
      <c r="X107" s="4">
        <f t="shared" si="22"/>
        <v>13</v>
      </c>
      <c r="Y107" s="4" t="str">
        <f t="shared" si="23"/>
        <v>Late</v>
      </c>
      <c r="Z107" s="30"/>
    </row>
    <row r="108" spans="1:26" x14ac:dyDescent="0.75">
      <c r="A108" s="2" t="s">
        <v>142</v>
      </c>
      <c r="B108" s="2" t="s">
        <v>595</v>
      </c>
      <c r="C108" s="2" t="s">
        <v>277</v>
      </c>
      <c r="D108" s="3">
        <v>43757</v>
      </c>
      <c r="E108" s="2" t="s">
        <v>687</v>
      </c>
      <c r="F108" s="2" t="s">
        <v>492</v>
      </c>
      <c r="G108" s="3">
        <v>43842</v>
      </c>
      <c r="H108" s="3">
        <v>43855</v>
      </c>
      <c r="I108" s="22">
        <v>440</v>
      </c>
      <c r="J108" s="16">
        <v>8795.6</v>
      </c>
      <c r="K108" s="22">
        <v>66</v>
      </c>
      <c r="L108" s="38">
        <f t="shared" si="12"/>
        <v>1319.34</v>
      </c>
      <c r="M108" s="22">
        <v>0</v>
      </c>
      <c r="N108" s="38">
        <f t="shared" si="13"/>
        <v>0</v>
      </c>
      <c r="O108" s="22">
        <v>85</v>
      </c>
      <c r="P108" s="22">
        <f t="shared" si="14"/>
        <v>98</v>
      </c>
      <c r="Q108" s="34">
        <f t="shared" si="15"/>
        <v>0.15</v>
      </c>
      <c r="R108" s="34">
        <f t="shared" si="16"/>
        <v>1</v>
      </c>
      <c r="S108" s="37">
        <f t="shared" si="17"/>
        <v>0</v>
      </c>
      <c r="T108" s="55">
        <f t="shared" si="18"/>
        <v>0</v>
      </c>
      <c r="U108" s="37">
        <f t="shared" si="19"/>
        <v>0</v>
      </c>
      <c r="V108" s="55">
        <f t="shared" si="20"/>
        <v>0</v>
      </c>
      <c r="W108" s="57">
        <f t="shared" si="21"/>
        <v>13</v>
      </c>
      <c r="X108" s="4">
        <f t="shared" si="22"/>
        <v>13</v>
      </c>
      <c r="Y108" s="4" t="str">
        <f t="shared" si="23"/>
        <v>Late</v>
      </c>
      <c r="Z108" s="30"/>
    </row>
    <row r="109" spans="1:26" x14ac:dyDescent="0.75">
      <c r="A109" s="2" t="s">
        <v>111</v>
      </c>
      <c r="B109" s="2" t="s">
        <v>584</v>
      </c>
      <c r="C109" s="2" t="s">
        <v>278</v>
      </c>
      <c r="D109" s="3">
        <v>43757</v>
      </c>
      <c r="E109" s="2" t="s">
        <v>687</v>
      </c>
      <c r="F109" s="2" t="s">
        <v>492</v>
      </c>
      <c r="G109" s="3">
        <v>43842</v>
      </c>
      <c r="H109" s="3">
        <v>43855</v>
      </c>
      <c r="I109" s="22">
        <v>400</v>
      </c>
      <c r="J109" s="16">
        <v>7996</v>
      </c>
      <c r="K109" s="22">
        <v>400</v>
      </c>
      <c r="L109" s="38">
        <f t="shared" si="12"/>
        <v>7996</v>
      </c>
      <c r="M109" s="22">
        <v>92</v>
      </c>
      <c r="N109" s="38">
        <f t="shared" si="13"/>
        <v>1839.08</v>
      </c>
      <c r="O109" s="22">
        <v>85</v>
      </c>
      <c r="P109" s="22">
        <f t="shared" si="14"/>
        <v>98</v>
      </c>
      <c r="Q109" s="34">
        <f t="shared" si="15"/>
        <v>1</v>
      </c>
      <c r="R109" s="34">
        <f t="shared" si="16"/>
        <v>0.77</v>
      </c>
      <c r="S109" s="37">
        <f t="shared" si="17"/>
        <v>0</v>
      </c>
      <c r="T109" s="55">
        <f t="shared" si="18"/>
        <v>0</v>
      </c>
      <c r="U109" s="37">
        <f t="shared" si="19"/>
        <v>0</v>
      </c>
      <c r="V109" s="55">
        <f t="shared" si="20"/>
        <v>0</v>
      </c>
      <c r="W109" s="57">
        <f t="shared" si="21"/>
        <v>13</v>
      </c>
      <c r="X109" s="4">
        <f t="shared" si="22"/>
        <v>13</v>
      </c>
      <c r="Y109" s="4" t="str">
        <f t="shared" si="23"/>
        <v>Late</v>
      </c>
      <c r="Z109" s="30"/>
    </row>
    <row r="110" spans="1:26" x14ac:dyDescent="0.75">
      <c r="A110" s="2" t="s">
        <v>113</v>
      </c>
      <c r="B110" s="2" t="s">
        <v>586</v>
      </c>
      <c r="C110" s="2" t="s">
        <v>283</v>
      </c>
      <c r="D110" s="3">
        <v>43764</v>
      </c>
      <c r="E110" s="2" t="s">
        <v>687</v>
      </c>
      <c r="F110" s="2" t="s">
        <v>492</v>
      </c>
      <c r="G110" s="3">
        <v>43849</v>
      </c>
      <c r="H110" s="3">
        <v>43855</v>
      </c>
      <c r="I110" s="22">
        <v>420</v>
      </c>
      <c r="J110" s="16">
        <v>8395.7999999999993</v>
      </c>
      <c r="K110" s="22">
        <v>420</v>
      </c>
      <c r="L110" s="38">
        <f t="shared" si="12"/>
        <v>8395.7999999999993</v>
      </c>
      <c r="M110" s="22">
        <v>0</v>
      </c>
      <c r="N110" s="38">
        <f t="shared" si="13"/>
        <v>0</v>
      </c>
      <c r="O110" s="22">
        <v>85</v>
      </c>
      <c r="P110" s="22">
        <f t="shared" si="14"/>
        <v>91</v>
      </c>
      <c r="Q110" s="34">
        <f t="shared" si="15"/>
        <v>1</v>
      </c>
      <c r="R110" s="34">
        <f t="shared" si="16"/>
        <v>1</v>
      </c>
      <c r="S110" s="37">
        <f t="shared" si="17"/>
        <v>1</v>
      </c>
      <c r="T110" s="55">
        <f t="shared" si="18"/>
        <v>8395.7999999999993</v>
      </c>
      <c r="U110" s="37">
        <f t="shared" si="19"/>
        <v>1</v>
      </c>
      <c r="V110" s="55">
        <f t="shared" si="20"/>
        <v>8395.7999999999993</v>
      </c>
      <c r="W110" s="57">
        <f t="shared" si="21"/>
        <v>6</v>
      </c>
      <c r="X110" s="4">
        <f t="shared" si="22"/>
        <v>6</v>
      </c>
      <c r="Y110" s="4" t="str">
        <f t="shared" si="23"/>
        <v>OK</v>
      </c>
      <c r="Z110" s="30"/>
    </row>
    <row r="111" spans="1:26" x14ac:dyDescent="0.75">
      <c r="A111" s="2" t="s">
        <v>145</v>
      </c>
      <c r="B111" s="2" t="s">
        <v>596</v>
      </c>
      <c r="C111" s="2" t="s">
        <v>284</v>
      </c>
      <c r="D111" s="3">
        <v>43764</v>
      </c>
      <c r="E111" s="2" t="s">
        <v>687</v>
      </c>
      <c r="F111" s="2" t="s">
        <v>492</v>
      </c>
      <c r="G111" s="3">
        <v>43849</v>
      </c>
      <c r="H111" s="3">
        <v>43855</v>
      </c>
      <c r="I111" s="22">
        <v>1020</v>
      </c>
      <c r="J111" s="16">
        <v>20389.8</v>
      </c>
      <c r="K111" s="22">
        <v>1020</v>
      </c>
      <c r="L111" s="38">
        <f t="shared" si="12"/>
        <v>20389.8</v>
      </c>
      <c r="M111" s="22">
        <v>41</v>
      </c>
      <c r="N111" s="38">
        <f t="shared" si="13"/>
        <v>819.58999999999992</v>
      </c>
      <c r="O111" s="22">
        <v>85</v>
      </c>
      <c r="P111" s="22">
        <f t="shared" si="14"/>
        <v>91</v>
      </c>
      <c r="Q111" s="34">
        <f t="shared" si="15"/>
        <v>1</v>
      </c>
      <c r="R111" s="34">
        <f t="shared" si="16"/>
        <v>0.95980392156862748</v>
      </c>
      <c r="S111" s="37">
        <f t="shared" si="17"/>
        <v>1</v>
      </c>
      <c r="T111" s="55">
        <f t="shared" si="18"/>
        <v>20389.8</v>
      </c>
      <c r="U111" s="37">
        <f t="shared" si="19"/>
        <v>0.95980392156862748</v>
      </c>
      <c r="V111" s="55">
        <f t="shared" si="20"/>
        <v>19570.21</v>
      </c>
      <c r="W111" s="57">
        <f t="shared" si="21"/>
        <v>6</v>
      </c>
      <c r="X111" s="4">
        <f t="shared" si="22"/>
        <v>6</v>
      </c>
      <c r="Y111" s="4" t="str">
        <f t="shared" si="23"/>
        <v>OK</v>
      </c>
      <c r="Z111" s="30"/>
    </row>
    <row r="112" spans="1:26" x14ac:dyDescent="0.75">
      <c r="A112" s="2" t="s">
        <v>114</v>
      </c>
      <c r="B112" s="2" t="s">
        <v>587</v>
      </c>
      <c r="C112" s="2" t="s">
        <v>285</v>
      </c>
      <c r="D112" s="3">
        <v>43764</v>
      </c>
      <c r="E112" s="2" t="s">
        <v>687</v>
      </c>
      <c r="F112" s="2" t="s">
        <v>492</v>
      </c>
      <c r="G112" s="3">
        <v>43849</v>
      </c>
      <c r="H112" s="3">
        <v>43855</v>
      </c>
      <c r="I112" s="22">
        <v>690</v>
      </c>
      <c r="J112" s="16">
        <v>13793.1</v>
      </c>
      <c r="K112" s="22">
        <v>690</v>
      </c>
      <c r="L112" s="38">
        <f t="shared" si="12"/>
        <v>13793.1</v>
      </c>
      <c r="M112" s="22">
        <v>0</v>
      </c>
      <c r="N112" s="38">
        <f t="shared" si="13"/>
        <v>0</v>
      </c>
      <c r="O112" s="22">
        <v>85</v>
      </c>
      <c r="P112" s="22">
        <f t="shared" si="14"/>
        <v>91</v>
      </c>
      <c r="Q112" s="34">
        <f t="shared" si="15"/>
        <v>1</v>
      </c>
      <c r="R112" s="34">
        <f t="shared" si="16"/>
        <v>1</v>
      </c>
      <c r="S112" s="37">
        <f t="shared" si="17"/>
        <v>1</v>
      </c>
      <c r="T112" s="55">
        <f t="shared" si="18"/>
        <v>13793.1</v>
      </c>
      <c r="U112" s="37">
        <f t="shared" si="19"/>
        <v>1</v>
      </c>
      <c r="V112" s="55">
        <f t="shared" si="20"/>
        <v>13793.1</v>
      </c>
      <c r="W112" s="57">
        <f t="shared" si="21"/>
        <v>6</v>
      </c>
      <c r="X112" s="4">
        <f t="shared" si="22"/>
        <v>6</v>
      </c>
      <c r="Y112" s="4" t="str">
        <f t="shared" si="23"/>
        <v>OK</v>
      </c>
      <c r="Z112" s="30"/>
    </row>
    <row r="113" spans="1:26" x14ac:dyDescent="0.75">
      <c r="A113" s="2" t="s">
        <v>145</v>
      </c>
      <c r="B113" s="2" t="s">
        <v>596</v>
      </c>
      <c r="C113" s="2" t="s">
        <v>289</v>
      </c>
      <c r="D113" s="3">
        <v>43771</v>
      </c>
      <c r="E113" s="2" t="s">
        <v>687</v>
      </c>
      <c r="F113" s="2" t="s">
        <v>492</v>
      </c>
      <c r="G113" s="3">
        <v>43856</v>
      </c>
      <c r="H113" s="3">
        <v>43855</v>
      </c>
      <c r="I113" s="22">
        <v>420</v>
      </c>
      <c r="J113" s="16">
        <v>8395.7999999999993</v>
      </c>
      <c r="K113" s="22">
        <v>21</v>
      </c>
      <c r="L113" s="38">
        <f t="shared" si="12"/>
        <v>419.78999999999996</v>
      </c>
      <c r="M113" s="22">
        <v>0</v>
      </c>
      <c r="N113" s="38">
        <f t="shared" si="13"/>
        <v>0</v>
      </c>
      <c r="O113" s="22">
        <v>85</v>
      </c>
      <c r="P113" s="22">
        <f t="shared" si="14"/>
        <v>84</v>
      </c>
      <c r="Q113" s="34">
        <f t="shared" si="15"/>
        <v>0.05</v>
      </c>
      <c r="R113" s="34">
        <f t="shared" si="16"/>
        <v>1</v>
      </c>
      <c r="S113" s="37">
        <f t="shared" si="17"/>
        <v>1</v>
      </c>
      <c r="T113" s="55">
        <f t="shared" si="18"/>
        <v>419.78999999999996</v>
      </c>
      <c r="U113" s="37">
        <f t="shared" si="19"/>
        <v>0.05</v>
      </c>
      <c r="V113" s="55">
        <f t="shared" si="20"/>
        <v>419.78999999999996</v>
      </c>
      <c r="W113" s="57">
        <f t="shared" si="21"/>
        <v>-1</v>
      </c>
      <c r="X113" s="4">
        <f t="shared" si="22"/>
        <v>1</v>
      </c>
      <c r="Y113" s="4" t="str">
        <f t="shared" si="23"/>
        <v>OK</v>
      </c>
      <c r="Z113" s="30"/>
    </row>
    <row r="114" spans="1:26" x14ac:dyDescent="0.75">
      <c r="A114" s="2" t="s">
        <v>114</v>
      </c>
      <c r="B114" s="2" t="s">
        <v>587</v>
      </c>
      <c r="C114" s="2" t="s">
        <v>290</v>
      </c>
      <c r="D114" s="3">
        <v>43771</v>
      </c>
      <c r="E114" s="2" t="s">
        <v>687</v>
      </c>
      <c r="F114" s="2" t="s">
        <v>492</v>
      </c>
      <c r="G114" s="3">
        <v>43856</v>
      </c>
      <c r="H114" s="3">
        <v>43855</v>
      </c>
      <c r="I114" s="22">
        <v>420</v>
      </c>
      <c r="J114" s="16">
        <v>8395.7999999999993</v>
      </c>
      <c r="K114" s="22">
        <v>420</v>
      </c>
      <c r="L114" s="38">
        <f t="shared" si="12"/>
        <v>8395.7999999999993</v>
      </c>
      <c r="M114" s="22">
        <v>0</v>
      </c>
      <c r="N114" s="38">
        <f t="shared" si="13"/>
        <v>0</v>
      </c>
      <c r="O114" s="22">
        <v>85</v>
      </c>
      <c r="P114" s="22">
        <f t="shared" si="14"/>
        <v>84</v>
      </c>
      <c r="Q114" s="34">
        <f t="shared" si="15"/>
        <v>1</v>
      </c>
      <c r="R114" s="34">
        <f t="shared" si="16"/>
        <v>1</v>
      </c>
      <c r="S114" s="37">
        <f t="shared" si="17"/>
        <v>1</v>
      </c>
      <c r="T114" s="55">
        <f t="shared" si="18"/>
        <v>8395.7999999999993</v>
      </c>
      <c r="U114" s="37">
        <f t="shared" si="19"/>
        <v>1</v>
      </c>
      <c r="V114" s="55">
        <f t="shared" si="20"/>
        <v>8395.7999999999993</v>
      </c>
      <c r="W114" s="57">
        <f t="shared" si="21"/>
        <v>-1</v>
      </c>
      <c r="X114" s="4">
        <f t="shared" si="22"/>
        <v>1</v>
      </c>
      <c r="Y114" s="4" t="str">
        <f t="shared" si="23"/>
        <v>OK</v>
      </c>
      <c r="Z114" s="30"/>
    </row>
    <row r="115" spans="1:26" x14ac:dyDescent="0.75">
      <c r="A115" s="2" t="s">
        <v>295</v>
      </c>
      <c r="B115" s="2" t="s">
        <v>617</v>
      </c>
      <c r="C115" s="2" t="s">
        <v>296</v>
      </c>
      <c r="D115" s="3">
        <v>43764</v>
      </c>
      <c r="E115" s="2" t="s">
        <v>687</v>
      </c>
      <c r="F115" s="2" t="s">
        <v>492</v>
      </c>
      <c r="G115" s="3">
        <v>43849</v>
      </c>
      <c r="H115" s="3">
        <v>43858</v>
      </c>
      <c r="I115" s="22">
        <v>1230</v>
      </c>
      <c r="J115" s="16">
        <v>36887.699999999997</v>
      </c>
      <c r="K115" s="22">
        <v>1230</v>
      </c>
      <c r="L115" s="38">
        <f t="shared" si="12"/>
        <v>36887.699999999997</v>
      </c>
      <c r="M115" s="22">
        <v>86</v>
      </c>
      <c r="N115" s="38">
        <f t="shared" si="13"/>
        <v>2579.14</v>
      </c>
      <c r="O115" s="22">
        <v>85</v>
      </c>
      <c r="P115" s="22">
        <f t="shared" si="14"/>
        <v>94</v>
      </c>
      <c r="Q115" s="34">
        <f t="shared" si="15"/>
        <v>1</v>
      </c>
      <c r="R115" s="34">
        <f t="shared" si="16"/>
        <v>0.9300813008130081</v>
      </c>
      <c r="S115" s="37">
        <f t="shared" si="17"/>
        <v>0</v>
      </c>
      <c r="T115" s="55">
        <f t="shared" si="18"/>
        <v>0</v>
      </c>
      <c r="U115" s="37">
        <f t="shared" si="19"/>
        <v>0</v>
      </c>
      <c r="V115" s="55">
        <f t="shared" si="20"/>
        <v>0</v>
      </c>
      <c r="W115" s="57">
        <f t="shared" si="21"/>
        <v>9</v>
      </c>
      <c r="X115" s="4">
        <f t="shared" si="22"/>
        <v>9</v>
      </c>
      <c r="Y115" s="4" t="str">
        <f t="shared" si="23"/>
        <v>Late</v>
      </c>
      <c r="Z115" s="30"/>
    </row>
    <row r="116" spans="1:26" x14ac:dyDescent="0.75">
      <c r="A116" s="2" t="s">
        <v>108</v>
      </c>
      <c r="B116" s="2" t="s">
        <v>582</v>
      </c>
      <c r="C116" s="2" t="s">
        <v>297</v>
      </c>
      <c r="D116" s="3">
        <v>43764</v>
      </c>
      <c r="E116" s="2" t="s">
        <v>687</v>
      </c>
      <c r="F116" s="2" t="s">
        <v>492</v>
      </c>
      <c r="G116" s="3">
        <v>43849</v>
      </c>
      <c r="H116" s="3">
        <v>43858</v>
      </c>
      <c r="I116" s="22">
        <v>1440</v>
      </c>
      <c r="J116" s="16">
        <v>43185.599999999999</v>
      </c>
      <c r="K116" s="22">
        <v>1440</v>
      </c>
      <c r="L116" s="38">
        <f t="shared" si="12"/>
        <v>43185.599999999999</v>
      </c>
      <c r="M116" s="22">
        <v>0</v>
      </c>
      <c r="N116" s="38">
        <f t="shared" si="13"/>
        <v>0</v>
      </c>
      <c r="O116" s="22">
        <v>85</v>
      </c>
      <c r="P116" s="22">
        <f t="shared" si="14"/>
        <v>94</v>
      </c>
      <c r="Q116" s="34">
        <f t="shared" si="15"/>
        <v>1</v>
      </c>
      <c r="R116" s="34">
        <f t="shared" si="16"/>
        <v>1</v>
      </c>
      <c r="S116" s="37">
        <f t="shared" si="17"/>
        <v>0</v>
      </c>
      <c r="T116" s="55">
        <f t="shared" si="18"/>
        <v>0</v>
      </c>
      <c r="U116" s="37">
        <f t="shared" si="19"/>
        <v>0</v>
      </c>
      <c r="V116" s="55">
        <f t="shared" si="20"/>
        <v>0</v>
      </c>
      <c r="W116" s="57">
        <f t="shared" si="21"/>
        <v>9</v>
      </c>
      <c r="X116" s="4">
        <f t="shared" si="22"/>
        <v>9</v>
      </c>
      <c r="Y116" s="4" t="str">
        <f t="shared" si="23"/>
        <v>Late</v>
      </c>
      <c r="Z116" s="30"/>
    </row>
    <row r="117" spans="1:26" x14ac:dyDescent="0.75">
      <c r="A117" s="2" t="s">
        <v>25</v>
      </c>
      <c r="B117" s="2" t="s">
        <v>549</v>
      </c>
      <c r="C117" s="2" t="s">
        <v>298</v>
      </c>
      <c r="D117" s="3">
        <v>43764</v>
      </c>
      <c r="E117" s="2" t="s">
        <v>687</v>
      </c>
      <c r="F117" s="2" t="s">
        <v>492</v>
      </c>
      <c r="G117" s="3">
        <v>43849</v>
      </c>
      <c r="H117" s="3">
        <v>43858</v>
      </c>
      <c r="I117" s="22">
        <v>2010</v>
      </c>
      <c r="J117" s="16">
        <v>40179.9</v>
      </c>
      <c r="K117" s="22">
        <v>2010</v>
      </c>
      <c r="L117" s="38">
        <f t="shared" si="12"/>
        <v>40179.9</v>
      </c>
      <c r="M117" s="22">
        <v>0</v>
      </c>
      <c r="N117" s="38">
        <f t="shared" si="13"/>
        <v>0</v>
      </c>
      <c r="O117" s="22">
        <v>85</v>
      </c>
      <c r="P117" s="22">
        <f t="shared" si="14"/>
        <v>94</v>
      </c>
      <c r="Q117" s="34">
        <f t="shared" si="15"/>
        <v>1</v>
      </c>
      <c r="R117" s="34">
        <f t="shared" si="16"/>
        <v>1</v>
      </c>
      <c r="S117" s="37">
        <f t="shared" si="17"/>
        <v>0</v>
      </c>
      <c r="T117" s="55">
        <f t="shared" si="18"/>
        <v>0</v>
      </c>
      <c r="U117" s="37">
        <f t="shared" si="19"/>
        <v>0</v>
      </c>
      <c r="V117" s="55">
        <f t="shared" si="20"/>
        <v>0</v>
      </c>
      <c r="W117" s="57">
        <f t="shared" si="21"/>
        <v>9</v>
      </c>
      <c r="X117" s="4">
        <f t="shared" si="22"/>
        <v>9</v>
      </c>
      <c r="Y117" s="4" t="str">
        <f t="shared" si="23"/>
        <v>Late</v>
      </c>
      <c r="Z117" s="30"/>
    </row>
    <row r="118" spans="1:26" x14ac:dyDescent="0.75">
      <c r="A118" s="2" t="s">
        <v>179</v>
      </c>
      <c r="B118" s="2" t="s">
        <v>603</v>
      </c>
      <c r="C118" s="2" t="s">
        <v>299</v>
      </c>
      <c r="D118" s="3">
        <v>43764</v>
      </c>
      <c r="E118" s="2" t="s">
        <v>687</v>
      </c>
      <c r="F118" s="2" t="s">
        <v>492</v>
      </c>
      <c r="G118" s="3">
        <v>43849</v>
      </c>
      <c r="H118" s="3">
        <v>43858</v>
      </c>
      <c r="I118" s="22">
        <v>1170</v>
      </c>
      <c r="J118" s="16">
        <v>23388.3</v>
      </c>
      <c r="K118" s="22">
        <v>1170</v>
      </c>
      <c r="L118" s="38">
        <f t="shared" si="12"/>
        <v>23388.3</v>
      </c>
      <c r="M118" s="22">
        <v>0</v>
      </c>
      <c r="N118" s="38">
        <f t="shared" si="13"/>
        <v>0</v>
      </c>
      <c r="O118" s="22">
        <v>85</v>
      </c>
      <c r="P118" s="22">
        <f t="shared" si="14"/>
        <v>94</v>
      </c>
      <c r="Q118" s="34">
        <f t="shared" si="15"/>
        <v>1</v>
      </c>
      <c r="R118" s="34">
        <f t="shared" si="16"/>
        <v>1</v>
      </c>
      <c r="S118" s="37">
        <f t="shared" si="17"/>
        <v>0</v>
      </c>
      <c r="T118" s="55">
        <f t="shared" si="18"/>
        <v>0</v>
      </c>
      <c r="U118" s="37">
        <f t="shared" si="19"/>
        <v>0</v>
      </c>
      <c r="V118" s="55">
        <f t="shared" si="20"/>
        <v>0</v>
      </c>
      <c r="W118" s="57">
        <f t="shared" si="21"/>
        <v>9</v>
      </c>
      <c r="X118" s="4">
        <f t="shared" si="22"/>
        <v>9</v>
      </c>
      <c r="Y118" s="4" t="str">
        <f t="shared" si="23"/>
        <v>Late</v>
      </c>
      <c r="Z118" s="30"/>
    </row>
    <row r="119" spans="1:26" x14ac:dyDescent="0.75">
      <c r="A119" s="2" t="s">
        <v>207</v>
      </c>
      <c r="B119" s="2" t="s">
        <v>609</v>
      </c>
      <c r="C119" s="2" t="s">
        <v>300</v>
      </c>
      <c r="D119" s="3">
        <v>43764</v>
      </c>
      <c r="E119" s="2" t="s">
        <v>687</v>
      </c>
      <c r="F119" s="2" t="s">
        <v>492</v>
      </c>
      <c r="G119" s="3">
        <v>43849</v>
      </c>
      <c r="H119" s="3">
        <v>43858</v>
      </c>
      <c r="I119" s="22">
        <v>420</v>
      </c>
      <c r="J119" s="16">
        <v>10495.8</v>
      </c>
      <c r="K119" s="22">
        <v>420</v>
      </c>
      <c r="L119" s="38">
        <f t="shared" si="12"/>
        <v>10495.8</v>
      </c>
      <c r="M119" s="22">
        <v>84</v>
      </c>
      <c r="N119" s="38">
        <f t="shared" si="13"/>
        <v>2099.16</v>
      </c>
      <c r="O119" s="22">
        <v>85</v>
      </c>
      <c r="P119" s="22">
        <f t="shared" si="14"/>
        <v>94</v>
      </c>
      <c r="Q119" s="34">
        <f t="shared" si="15"/>
        <v>1</v>
      </c>
      <c r="R119" s="34">
        <f t="shared" si="16"/>
        <v>0.8</v>
      </c>
      <c r="S119" s="37">
        <f t="shared" si="17"/>
        <v>0</v>
      </c>
      <c r="T119" s="55">
        <f t="shared" si="18"/>
        <v>0</v>
      </c>
      <c r="U119" s="37">
        <f t="shared" si="19"/>
        <v>0</v>
      </c>
      <c r="V119" s="55">
        <f t="shared" si="20"/>
        <v>0</v>
      </c>
      <c r="W119" s="57">
        <f t="shared" si="21"/>
        <v>9</v>
      </c>
      <c r="X119" s="4">
        <f t="shared" si="22"/>
        <v>9</v>
      </c>
      <c r="Y119" s="4" t="str">
        <f t="shared" si="23"/>
        <v>Late</v>
      </c>
      <c r="Z119" s="30"/>
    </row>
    <row r="120" spans="1:26" x14ac:dyDescent="0.75">
      <c r="A120" s="2" t="s">
        <v>66</v>
      </c>
      <c r="B120" s="2" t="s">
        <v>555</v>
      </c>
      <c r="C120" s="2" t="s">
        <v>301</v>
      </c>
      <c r="D120" s="3">
        <v>43764</v>
      </c>
      <c r="E120" s="2" t="s">
        <v>687</v>
      </c>
      <c r="F120" s="2" t="s">
        <v>492</v>
      </c>
      <c r="G120" s="3">
        <v>43849</v>
      </c>
      <c r="H120" s="3">
        <v>43858</v>
      </c>
      <c r="I120" s="22">
        <v>750</v>
      </c>
      <c r="J120" s="16">
        <v>14992.5</v>
      </c>
      <c r="K120" s="22">
        <v>750</v>
      </c>
      <c r="L120" s="38">
        <f t="shared" si="12"/>
        <v>14992.5</v>
      </c>
      <c r="M120" s="22">
        <v>0</v>
      </c>
      <c r="N120" s="38">
        <f t="shared" si="13"/>
        <v>0</v>
      </c>
      <c r="O120" s="22">
        <v>85</v>
      </c>
      <c r="P120" s="22">
        <f t="shared" si="14"/>
        <v>94</v>
      </c>
      <c r="Q120" s="34">
        <f t="shared" si="15"/>
        <v>1</v>
      </c>
      <c r="R120" s="34">
        <f t="shared" si="16"/>
        <v>1</v>
      </c>
      <c r="S120" s="37">
        <f t="shared" si="17"/>
        <v>0</v>
      </c>
      <c r="T120" s="55">
        <f t="shared" si="18"/>
        <v>0</v>
      </c>
      <c r="U120" s="37">
        <f t="shared" si="19"/>
        <v>0</v>
      </c>
      <c r="V120" s="55">
        <f t="shared" si="20"/>
        <v>0</v>
      </c>
      <c r="W120" s="57">
        <f t="shared" si="21"/>
        <v>9</v>
      </c>
      <c r="X120" s="4">
        <f t="shared" si="22"/>
        <v>9</v>
      </c>
      <c r="Y120" s="4" t="str">
        <f t="shared" si="23"/>
        <v>Late</v>
      </c>
      <c r="Z120" s="30"/>
    </row>
    <row r="121" spans="1:26" x14ac:dyDescent="0.75">
      <c r="A121" s="2" t="s">
        <v>122</v>
      </c>
      <c r="B121" s="2" t="s">
        <v>591</v>
      </c>
      <c r="C121" s="2" t="s">
        <v>303</v>
      </c>
      <c r="D121" s="3">
        <v>43764</v>
      </c>
      <c r="E121" s="2" t="s">
        <v>687</v>
      </c>
      <c r="F121" s="2" t="s">
        <v>492</v>
      </c>
      <c r="G121" s="3">
        <v>43849</v>
      </c>
      <c r="H121" s="3">
        <v>43859</v>
      </c>
      <c r="I121" s="22">
        <v>690</v>
      </c>
      <c r="J121" s="16">
        <v>13793.1</v>
      </c>
      <c r="K121" s="22">
        <v>545</v>
      </c>
      <c r="L121" s="38">
        <f t="shared" si="12"/>
        <v>10894.55</v>
      </c>
      <c r="M121" s="22">
        <v>0</v>
      </c>
      <c r="N121" s="38">
        <f t="shared" si="13"/>
        <v>0</v>
      </c>
      <c r="O121" s="22">
        <v>85</v>
      </c>
      <c r="P121" s="22">
        <f t="shared" si="14"/>
        <v>95</v>
      </c>
      <c r="Q121" s="34">
        <f t="shared" si="15"/>
        <v>0.78985507246376807</v>
      </c>
      <c r="R121" s="34">
        <f t="shared" si="16"/>
        <v>1</v>
      </c>
      <c r="S121" s="37">
        <f t="shared" si="17"/>
        <v>0</v>
      </c>
      <c r="T121" s="55">
        <f t="shared" si="18"/>
        <v>0</v>
      </c>
      <c r="U121" s="37">
        <f t="shared" si="19"/>
        <v>0</v>
      </c>
      <c r="V121" s="55">
        <f t="shared" si="20"/>
        <v>0</v>
      </c>
      <c r="W121" s="57">
        <f t="shared" si="21"/>
        <v>10</v>
      </c>
      <c r="X121" s="4">
        <f t="shared" si="22"/>
        <v>10</v>
      </c>
      <c r="Y121" s="4" t="str">
        <f t="shared" si="23"/>
        <v>Late</v>
      </c>
      <c r="Z121" s="30"/>
    </row>
    <row r="122" spans="1:26" x14ac:dyDescent="0.75">
      <c r="A122" s="2" t="s">
        <v>115</v>
      </c>
      <c r="B122" s="2" t="s">
        <v>588</v>
      </c>
      <c r="C122" s="2" t="s">
        <v>304</v>
      </c>
      <c r="D122" s="3">
        <v>43764</v>
      </c>
      <c r="E122" s="2" t="s">
        <v>687</v>
      </c>
      <c r="F122" s="2" t="s">
        <v>492</v>
      </c>
      <c r="G122" s="3">
        <v>43849</v>
      </c>
      <c r="H122" s="3">
        <v>43859</v>
      </c>
      <c r="I122" s="22">
        <v>630</v>
      </c>
      <c r="J122" s="16">
        <v>12593.7</v>
      </c>
      <c r="K122" s="22">
        <v>630</v>
      </c>
      <c r="L122" s="38">
        <f t="shared" si="12"/>
        <v>12593.7</v>
      </c>
      <c r="M122" s="22">
        <v>63</v>
      </c>
      <c r="N122" s="38">
        <f t="shared" si="13"/>
        <v>1259.3700000000001</v>
      </c>
      <c r="O122" s="22">
        <v>85</v>
      </c>
      <c r="P122" s="22">
        <f t="shared" si="14"/>
        <v>95</v>
      </c>
      <c r="Q122" s="34">
        <f t="shared" si="15"/>
        <v>1</v>
      </c>
      <c r="R122" s="34">
        <f t="shared" si="16"/>
        <v>0.9</v>
      </c>
      <c r="S122" s="37">
        <f t="shared" si="17"/>
        <v>0</v>
      </c>
      <c r="T122" s="55">
        <f t="shared" si="18"/>
        <v>0</v>
      </c>
      <c r="U122" s="37">
        <f t="shared" si="19"/>
        <v>0</v>
      </c>
      <c r="V122" s="55">
        <f t="shared" si="20"/>
        <v>0</v>
      </c>
      <c r="W122" s="57">
        <f t="shared" si="21"/>
        <v>10</v>
      </c>
      <c r="X122" s="4">
        <f t="shared" si="22"/>
        <v>10</v>
      </c>
      <c r="Y122" s="4" t="str">
        <f t="shared" si="23"/>
        <v>Late</v>
      </c>
      <c r="Z122" s="30"/>
    </row>
    <row r="123" spans="1:26" x14ac:dyDescent="0.75">
      <c r="A123" s="2" t="s">
        <v>78</v>
      </c>
      <c r="B123" s="2" t="s">
        <v>563</v>
      </c>
      <c r="C123" s="2" t="s">
        <v>312</v>
      </c>
      <c r="D123" s="3">
        <v>43771</v>
      </c>
      <c r="E123" s="2" t="s">
        <v>687</v>
      </c>
      <c r="F123" s="2" t="s">
        <v>492</v>
      </c>
      <c r="G123" s="3">
        <v>43856</v>
      </c>
      <c r="H123" s="3">
        <v>43861</v>
      </c>
      <c r="I123" s="22">
        <v>40</v>
      </c>
      <c r="J123" s="16">
        <v>7199.6</v>
      </c>
      <c r="K123" s="22">
        <v>40</v>
      </c>
      <c r="L123" s="38">
        <f t="shared" si="12"/>
        <v>7199.6</v>
      </c>
      <c r="M123" s="22">
        <v>0</v>
      </c>
      <c r="N123" s="38">
        <f t="shared" si="13"/>
        <v>0</v>
      </c>
      <c r="O123" s="22">
        <v>85</v>
      </c>
      <c r="P123" s="22">
        <f t="shared" si="14"/>
        <v>90</v>
      </c>
      <c r="Q123" s="34">
        <f t="shared" si="15"/>
        <v>1</v>
      </c>
      <c r="R123" s="34">
        <f t="shared" si="16"/>
        <v>1</v>
      </c>
      <c r="S123" s="37">
        <f t="shared" si="17"/>
        <v>1</v>
      </c>
      <c r="T123" s="55">
        <f t="shared" si="18"/>
        <v>7199.6</v>
      </c>
      <c r="U123" s="37">
        <f t="shared" si="19"/>
        <v>1</v>
      </c>
      <c r="V123" s="55">
        <f t="shared" si="20"/>
        <v>7199.6</v>
      </c>
      <c r="W123" s="57">
        <f t="shared" si="21"/>
        <v>5</v>
      </c>
      <c r="X123" s="4">
        <f t="shared" si="22"/>
        <v>5</v>
      </c>
      <c r="Y123" s="4" t="str">
        <f t="shared" si="23"/>
        <v>OK</v>
      </c>
      <c r="Z123" s="30"/>
    </row>
    <row r="124" spans="1:26" x14ac:dyDescent="0.75">
      <c r="A124" s="2" t="s">
        <v>248</v>
      </c>
      <c r="B124" s="2" t="s">
        <v>612</v>
      </c>
      <c r="C124" s="2" t="s">
        <v>318</v>
      </c>
      <c r="D124" s="3">
        <v>43771</v>
      </c>
      <c r="E124" s="2" t="s">
        <v>687</v>
      </c>
      <c r="F124" s="2" t="s">
        <v>492</v>
      </c>
      <c r="G124" s="3">
        <v>43856</v>
      </c>
      <c r="H124" s="3">
        <v>43865</v>
      </c>
      <c r="I124" s="22">
        <v>660</v>
      </c>
      <c r="J124" s="16">
        <v>19793.400000000001</v>
      </c>
      <c r="K124" s="22">
        <v>660</v>
      </c>
      <c r="L124" s="38">
        <f t="shared" si="12"/>
        <v>19793.400000000001</v>
      </c>
      <c r="M124" s="22">
        <v>0</v>
      </c>
      <c r="N124" s="38">
        <f t="shared" si="13"/>
        <v>0</v>
      </c>
      <c r="O124" s="22">
        <v>85</v>
      </c>
      <c r="P124" s="22">
        <f t="shared" si="14"/>
        <v>94</v>
      </c>
      <c r="Q124" s="34">
        <f t="shared" si="15"/>
        <v>1</v>
      </c>
      <c r="R124" s="34">
        <f t="shared" si="16"/>
        <v>1</v>
      </c>
      <c r="S124" s="37">
        <f t="shared" si="17"/>
        <v>0</v>
      </c>
      <c r="T124" s="55">
        <f t="shared" si="18"/>
        <v>0</v>
      </c>
      <c r="U124" s="37">
        <f t="shared" si="19"/>
        <v>0</v>
      </c>
      <c r="V124" s="55">
        <f t="shared" si="20"/>
        <v>0</v>
      </c>
      <c r="W124" s="57">
        <f t="shared" si="21"/>
        <v>9</v>
      </c>
      <c r="X124" s="4">
        <f t="shared" si="22"/>
        <v>9</v>
      </c>
      <c r="Y124" s="4" t="str">
        <f t="shared" si="23"/>
        <v>Late</v>
      </c>
      <c r="Z124" s="30"/>
    </row>
    <row r="125" spans="1:26" x14ac:dyDescent="0.75">
      <c r="A125" s="2" t="s">
        <v>108</v>
      </c>
      <c r="B125" s="2" t="s">
        <v>582</v>
      </c>
      <c r="C125" s="2" t="s">
        <v>319</v>
      </c>
      <c r="D125" s="3">
        <v>43771</v>
      </c>
      <c r="E125" s="2" t="s">
        <v>687</v>
      </c>
      <c r="F125" s="2" t="s">
        <v>492</v>
      </c>
      <c r="G125" s="3">
        <v>43856</v>
      </c>
      <c r="H125" s="3">
        <v>43865</v>
      </c>
      <c r="I125" s="22">
        <v>2760</v>
      </c>
      <c r="J125" s="16">
        <v>82772.399999999994</v>
      </c>
      <c r="K125" s="22">
        <v>2760</v>
      </c>
      <c r="L125" s="38">
        <f t="shared" si="12"/>
        <v>82772.399999999994</v>
      </c>
      <c r="M125" s="22">
        <v>662</v>
      </c>
      <c r="N125" s="38">
        <f t="shared" si="13"/>
        <v>19853.379999999997</v>
      </c>
      <c r="O125" s="22">
        <v>85</v>
      </c>
      <c r="P125" s="22">
        <f t="shared" si="14"/>
        <v>94</v>
      </c>
      <c r="Q125" s="34">
        <f t="shared" si="15"/>
        <v>1</v>
      </c>
      <c r="R125" s="34">
        <f t="shared" si="16"/>
        <v>0.76014492753623186</v>
      </c>
      <c r="S125" s="37">
        <f t="shared" si="17"/>
        <v>0</v>
      </c>
      <c r="T125" s="55">
        <f t="shared" si="18"/>
        <v>0</v>
      </c>
      <c r="U125" s="37">
        <f t="shared" si="19"/>
        <v>0</v>
      </c>
      <c r="V125" s="55">
        <f t="shared" si="20"/>
        <v>0</v>
      </c>
      <c r="W125" s="57">
        <f t="shared" si="21"/>
        <v>9</v>
      </c>
      <c r="X125" s="4">
        <f t="shared" si="22"/>
        <v>9</v>
      </c>
      <c r="Y125" s="4" t="str">
        <f t="shared" si="23"/>
        <v>Late</v>
      </c>
      <c r="Z125" s="30"/>
    </row>
    <row r="126" spans="1:26" x14ac:dyDescent="0.75">
      <c r="A126" s="2" t="s">
        <v>320</v>
      </c>
      <c r="B126" s="2" t="s">
        <v>621</v>
      </c>
      <c r="C126" s="2" t="s">
        <v>321</v>
      </c>
      <c r="D126" s="3">
        <v>43771</v>
      </c>
      <c r="E126" s="2" t="s">
        <v>687</v>
      </c>
      <c r="F126" s="2" t="s">
        <v>492</v>
      </c>
      <c r="G126" s="3">
        <v>43856</v>
      </c>
      <c r="H126" s="3">
        <v>43865</v>
      </c>
      <c r="I126" s="22">
        <v>510</v>
      </c>
      <c r="J126" s="16">
        <v>10194.9</v>
      </c>
      <c r="K126" s="22">
        <v>510</v>
      </c>
      <c r="L126" s="38">
        <f t="shared" si="12"/>
        <v>10194.9</v>
      </c>
      <c r="M126" s="22">
        <v>0</v>
      </c>
      <c r="N126" s="38">
        <f t="shared" si="13"/>
        <v>0</v>
      </c>
      <c r="O126" s="22">
        <v>85</v>
      </c>
      <c r="P126" s="22">
        <f t="shared" si="14"/>
        <v>94</v>
      </c>
      <c r="Q126" s="34">
        <f t="shared" si="15"/>
        <v>1</v>
      </c>
      <c r="R126" s="34">
        <f t="shared" si="16"/>
        <v>1</v>
      </c>
      <c r="S126" s="37">
        <f t="shared" si="17"/>
        <v>0</v>
      </c>
      <c r="T126" s="55">
        <f t="shared" si="18"/>
        <v>0</v>
      </c>
      <c r="U126" s="37">
        <f t="shared" si="19"/>
        <v>0</v>
      </c>
      <c r="V126" s="55">
        <f t="shared" si="20"/>
        <v>0</v>
      </c>
      <c r="W126" s="57">
        <f t="shared" si="21"/>
        <v>9</v>
      </c>
      <c r="X126" s="4">
        <f t="shared" si="22"/>
        <v>9</v>
      </c>
      <c r="Y126" s="4" t="str">
        <f t="shared" si="23"/>
        <v>Late</v>
      </c>
      <c r="Z126" s="30"/>
    </row>
    <row r="127" spans="1:26" x14ac:dyDescent="0.75">
      <c r="A127" s="2" t="s">
        <v>25</v>
      </c>
      <c r="B127" s="2" t="s">
        <v>549</v>
      </c>
      <c r="C127" s="2" t="s">
        <v>322</v>
      </c>
      <c r="D127" s="3">
        <v>43771</v>
      </c>
      <c r="E127" s="2" t="s">
        <v>687</v>
      </c>
      <c r="F127" s="2" t="s">
        <v>492</v>
      </c>
      <c r="G127" s="3">
        <v>43856</v>
      </c>
      <c r="H127" s="3">
        <v>43865</v>
      </c>
      <c r="I127" s="22">
        <v>240</v>
      </c>
      <c r="J127" s="16">
        <v>4797.6000000000004</v>
      </c>
      <c r="K127" s="22">
        <v>240</v>
      </c>
      <c r="L127" s="38">
        <f t="shared" si="12"/>
        <v>4797.6000000000004</v>
      </c>
      <c r="M127" s="22">
        <v>0</v>
      </c>
      <c r="N127" s="38">
        <f t="shared" si="13"/>
        <v>0</v>
      </c>
      <c r="O127" s="22">
        <v>85</v>
      </c>
      <c r="P127" s="22">
        <f t="shared" si="14"/>
        <v>94</v>
      </c>
      <c r="Q127" s="34">
        <f t="shared" si="15"/>
        <v>1</v>
      </c>
      <c r="R127" s="34">
        <f t="shared" si="16"/>
        <v>1</v>
      </c>
      <c r="S127" s="37">
        <f t="shared" si="17"/>
        <v>0</v>
      </c>
      <c r="T127" s="55">
        <f t="shared" si="18"/>
        <v>0</v>
      </c>
      <c r="U127" s="37">
        <f t="shared" si="19"/>
        <v>0</v>
      </c>
      <c r="V127" s="55">
        <f t="shared" si="20"/>
        <v>0</v>
      </c>
      <c r="W127" s="57">
        <f t="shared" si="21"/>
        <v>9</v>
      </c>
      <c r="X127" s="4">
        <f t="shared" si="22"/>
        <v>9</v>
      </c>
      <c r="Y127" s="4" t="str">
        <f t="shared" si="23"/>
        <v>Late</v>
      </c>
      <c r="Z127" s="30"/>
    </row>
    <row r="128" spans="1:26" x14ac:dyDescent="0.75">
      <c r="A128" s="2" t="s">
        <v>205</v>
      </c>
      <c r="B128" s="2" t="s">
        <v>608</v>
      </c>
      <c r="C128" s="2" t="s">
        <v>323</v>
      </c>
      <c r="D128" s="3">
        <v>43771</v>
      </c>
      <c r="E128" s="2" t="s">
        <v>687</v>
      </c>
      <c r="F128" s="2" t="s">
        <v>492</v>
      </c>
      <c r="G128" s="3">
        <v>43856</v>
      </c>
      <c r="H128" s="3">
        <v>43865</v>
      </c>
      <c r="I128" s="22">
        <v>360</v>
      </c>
      <c r="J128" s="16">
        <v>8996.4</v>
      </c>
      <c r="K128" s="22">
        <v>360</v>
      </c>
      <c r="L128" s="38">
        <f t="shared" si="12"/>
        <v>8996.4</v>
      </c>
      <c r="M128" s="22">
        <v>0</v>
      </c>
      <c r="N128" s="38">
        <f t="shared" si="13"/>
        <v>0</v>
      </c>
      <c r="O128" s="22">
        <v>85</v>
      </c>
      <c r="P128" s="22">
        <f t="shared" si="14"/>
        <v>94</v>
      </c>
      <c r="Q128" s="34">
        <f t="shared" si="15"/>
        <v>1</v>
      </c>
      <c r="R128" s="34">
        <f t="shared" si="16"/>
        <v>1</v>
      </c>
      <c r="S128" s="37">
        <f t="shared" si="17"/>
        <v>0</v>
      </c>
      <c r="T128" s="55">
        <f t="shared" si="18"/>
        <v>0</v>
      </c>
      <c r="U128" s="37">
        <f t="shared" si="19"/>
        <v>0</v>
      </c>
      <c r="V128" s="55">
        <f t="shared" si="20"/>
        <v>0</v>
      </c>
      <c r="W128" s="57">
        <f t="shared" si="21"/>
        <v>9</v>
      </c>
      <c r="X128" s="4">
        <f t="shared" si="22"/>
        <v>9</v>
      </c>
      <c r="Y128" s="4" t="str">
        <f t="shared" si="23"/>
        <v>Late</v>
      </c>
      <c r="Z128" s="30"/>
    </row>
    <row r="129" spans="1:26" x14ac:dyDescent="0.75">
      <c r="A129" s="2" t="s">
        <v>66</v>
      </c>
      <c r="B129" s="2" t="s">
        <v>555</v>
      </c>
      <c r="C129" s="2" t="s">
        <v>324</v>
      </c>
      <c r="D129" s="3">
        <v>43771</v>
      </c>
      <c r="E129" s="2" t="s">
        <v>687</v>
      </c>
      <c r="F129" s="2" t="s">
        <v>492</v>
      </c>
      <c r="G129" s="3">
        <v>43856</v>
      </c>
      <c r="H129" s="3">
        <v>43865</v>
      </c>
      <c r="I129" s="22">
        <v>930</v>
      </c>
      <c r="J129" s="16">
        <v>18590.7</v>
      </c>
      <c r="K129" s="22">
        <v>930</v>
      </c>
      <c r="L129" s="38">
        <f t="shared" si="12"/>
        <v>18590.7</v>
      </c>
      <c r="M129" s="22">
        <v>0</v>
      </c>
      <c r="N129" s="38">
        <f t="shared" si="13"/>
        <v>0</v>
      </c>
      <c r="O129" s="22">
        <v>85</v>
      </c>
      <c r="P129" s="22">
        <f t="shared" si="14"/>
        <v>94</v>
      </c>
      <c r="Q129" s="34">
        <f t="shared" si="15"/>
        <v>1</v>
      </c>
      <c r="R129" s="34">
        <f t="shared" si="16"/>
        <v>1</v>
      </c>
      <c r="S129" s="37">
        <f t="shared" si="17"/>
        <v>0</v>
      </c>
      <c r="T129" s="55">
        <f t="shared" si="18"/>
        <v>0</v>
      </c>
      <c r="U129" s="37">
        <f t="shared" si="19"/>
        <v>0</v>
      </c>
      <c r="V129" s="55">
        <f t="shared" si="20"/>
        <v>0</v>
      </c>
      <c r="W129" s="57">
        <f t="shared" si="21"/>
        <v>9</v>
      </c>
      <c r="X129" s="4">
        <f t="shared" si="22"/>
        <v>9</v>
      </c>
      <c r="Y129" s="4" t="str">
        <f t="shared" si="23"/>
        <v>Late</v>
      </c>
      <c r="Z129" s="30"/>
    </row>
    <row r="130" spans="1:26" x14ac:dyDescent="0.75">
      <c r="A130" s="2" t="s">
        <v>57</v>
      </c>
      <c r="B130" s="2" t="s">
        <v>550</v>
      </c>
      <c r="C130" s="2" t="s">
        <v>325</v>
      </c>
      <c r="D130" s="3">
        <v>43771</v>
      </c>
      <c r="E130" s="2" t="s">
        <v>687</v>
      </c>
      <c r="F130" s="2" t="s">
        <v>492</v>
      </c>
      <c r="G130" s="3">
        <v>43856</v>
      </c>
      <c r="H130" s="3">
        <v>43865</v>
      </c>
      <c r="I130" s="22">
        <v>400</v>
      </c>
      <c r="J130" s="16">
        <v>7996</v>
      </c>
      <c r="K130" s="22">
        <v>404</v>
      </c>
      <c r="L130" s="38">
        <f t="shared" ref="L130:L193" si="24">K130*J130/I130</f>
        <v>8075.96</v>
      </c>
      <c r="M130" s="22">
        <v>0</v>
      </c>
      <c r="N130" s="38">
        <f t="shared" ref="N130:N193" si="25">M130*J130/I130</f>
        <v>0</v>
      </c>
      <c r="O130" s="22">
        <v>85</v>
      </c>
      <c r="P130" s="22">
        <f t="shared" ref="P130:P193" si="26">H130-D130</f>
        <v>94</v>
      </c>
      <c r="Q130" s="34">
        <f t="shared" ref="Q130:Q193" si="27">IFERROR(IF(L130/J130&gt;1,1,L130/J130),0)</f>
        <v>1</v>
      </c>
      <c r="R130" s="34">
        <f t="shared" ref="R130:R193" si="28">IFERROR(1-N130/L130,"-")</f>
        <v>1</v>
      </c>
      <c r="S130" s="37">
        <f t="shared" ref="S130:S193" si="29">IF(Y130="OK",1,0)</f>
        <v>0</v>
      </c>
      <c r="T130" s="55">
        <f t="shared" ref="T130:T193" si="30">S130*L130</f>
        <v>0</v>
      </c>
      <c r="U130" s="37">
        <f t="shared" ref="U130:U193" si="31">IFERROR(Q130*R130*S130,0)</f>
        <v>0</v>
      </c>
      <c r="V130" s="55">
        <f t="shared" ref="V130:V193" si="32">J130*U130</f>
        <v>0</v>
      </c>
      <c r="W130" s="57">
        <f t="shared" ref="W130:W193" si="33">P130-O130</f>
        <v>9</v>
      </c>
      <c r="X130" s="4">
        <f t="shared" ref="X130:X193" si="34">ABS(W130)</f>
        <v>9</v>
      </c>
      <c r="Y130" s="4" t="str">
        <f t="shared" ref="Y130:Y193" si="35">IF(W130&lt;$AA$1,"Early",IF(W130&gt;$AB$1,"Late","OK"))</f>
        <v>Late</v>
      </c>
      <c r="Z130" s="30"/>
    </row>
    <row r="131" spans="1:26" x14ac:dyDescent="0.75">
      <c r="A131" s="2" t="s">
        <v>197</v>
      </c>
      <c r="B131" s="2" t="s">
        <v>607</v>
      </c>
      <c r="C131" s="2" t="s">
        <v>326</v>
      </c>
      <c r="D131" s="3">
        <v>43771</v>
      </c>
      <c r="E131" s="2" t="s">
        <v>687</v>
      </c>
      <c r="F131" s="2" t="s">
        <v>492</v>
      </c>
      <c r="G131" s="3">
        <v>43856</v>
      </c>
      <c r="H131" s="3">
        <v>43866</v>
      </c>
      <c r="I131" s="22">
        <v>600</v>
      </c>
      <c r="J131" s="16">
        <v>11994</v>
      </c>
      <c r="K131" s="22">
        <v>600</v>
      </c>
      <c r="L131" s="38">
        <f t="shared" si="24"/>
        <v>11994</v>
      </c>
      <c r="M131" s="22">
        <v>0</v>
      </c>
      <c r="N131" s="38">
        <f t="shared" si="25"/>
        <v>0</v>
      </c>
      <c r="O131" s="22">
        <v>85</v>
      </c>
      <c r="P131" s="22">
        <f t="shared" si="26"/>
        <v>95</v>
      </c>
      <c r="Q131" s="34">
        <f t="shared" si="27"/>
        <v>1</v>
      </c>
      <c r="R131" s="34">
        <f t="shared" si="28"/>
        <v>1</v>
      </c>
      <c r="S131" s="37">
        <f t="shared" si="29"/>
        <v>0</v>
      </c>
      <c r="T131" s="55">
        <f t="shared" si="30"/>
        <v>0</v>
      </c>
      <c r="U131" s="37">
        <f t="shared" si="31"/>
        <v>0</v>
      </c>
      <c r="V131" s="55">
        <f t="shared" si="32"/>
        <v>0</v>
      </c>
      <c r="W131" s="57">
        <f t="shared" si="33"/>
        <v>10</v>
      </c>
      <c r="X131" s="4">
        <f t="shared" si="34"/>
        <v>10</v>
      </c>
      <c r="Y131" s="4" t="str">
        <f t="shared" si="35"/>
        <v>Late</v>
      </c>
      <c r="Z131" s="30"/>
    </row>
    <row r="132" spans="1:26" x14ac:dyDescent="0.75">
      <c r="A132" s="2" t="s">
        <v>113</v>
      </c>
      <c r="B132" s="2" t="s">
        <v>586</v>
      </c>
      <c r="C132" s="2" t="s">
        <v>328</v>
      </c>
      <c r="D132" s="3">
        <v>43771</v>
      </c>
      <c r="E132" s="2" t="s">
        <v>687</v>
      </c>
      <c r="F132" s="2" t="s">
        <v>492</v>
      </c>
      <c r="G132" s="3">
        <v>43856</v>
      </c>
      <c r="H132" s="3">
        <v>43866</v>
      </c>
      <c r="I132" s="22">
        <v>750</v>
      </c>
      <c r="J132" s="16">
        <v>14992.5</v>
      </c>
      <c r="K132" s="22">
        <v>750</v>
      </c>
      <c r="L132" s="38">
        <f t="shared" si="24"/>
        <v>14992.5</v>
      </c>
      <c r="M132" s="22">
        <v>0</v>
      </c>
      <c r="N132" s="38">
        <f t="shared" si="25"/>
        <v>0</v>
      </c>
      <c r="O132" s="22">
        <v>85</v>
      </c>
      <c r="P132" s="22">
        <f t="shared" si="26"/>
        <v>95</v>
      </c>
      <c r="Q132" s="34">
        <f t="shared" si="27"/>
        <v>1</v>
      </c>
      <c r="R132" s="34">
        <f t="shared" si="28"/>
        <v>1</v>
      </c>
      <c r="S132" s="37">
        <f t="shared" si="29"/>
        <v>0</v>
      </c>
      <c r="T132" s="55">
        <f t="shared" si="30"/>
        <v>0</v>
      </c>
      <c r="U132" s="37">
        <f t="shared" si="31"/>
        <v>0</v>
      </c>
      <c r="V132" s="55">
        <f t="shared" si="32"/>
        <v>0</v>
      </c>
      <c r="W132" s="57">
        <f t="shared" si="33"/>
        <v>10</v>
      </c>
      <c r="X132" s="4">
        <f t="shared" si="34"/>
        <v>10</v>
      </c>
      <c r="Y132" s="4" t="str">
        <f t="shared" si="35"/>
        <v>Late</v>
      </c>
      <c r="Z132" s="30"/>
    </row>
    <row r="133" spans="1:26" x14ac:dyDescent="0.75">
      <c r="A133" s="2" t="s">
        <v>145</v>
      </c>
      <c r="B133" s="2" t="s">
        <v>596</v>
      </c>
      <c r="C133" s="2" t="s">
        <v>329</v>
      </c>
      <c r="D133" s="3">
        <v>43771</v>
      </c>
      <c r="E133" s="2" t="s">
        <v>687</v>
      </c>
      <c r="F133" s="2" t="s">
        <v>492</v>
      </c>
      <c r="G133" s="3">
        <v>43856</v>
      </c>
      <c r="H133" s="3">
        <v>43866</v>
      </c>
      <c r="I133" s="22">
        <v>780</v>
      </c>
      <c r="J133" s="16">
        <v>15592.2</v>
      </c>
      <c r="K133" s="22">
        <v>218</v>
      </c>
      <c r="L133" s="38">
        <f t="shared" si="24"/>
        <v>4357.82</v>
      </c>
      <c r="M133" s="22">
        <v>0</v>
      </c>
      <c r="N133" s="38">
        <f t="shared" si="25"/>
        <v>0</v>
      </c>
      <c r="O133" s="22">
        <v>85</v>
      </c>
      <c r="P133" s="22">
        <f t="shared" si="26"/>
        <v>95</v>
      </c>
      <c r="Q133" s="34">
        <f t="shared" si="27"/>
        <v>0.27948717948717944</v>
      </c>
      <c r="R133" s="34">
        <f t="shared" si="28"/>
        <v>1</v>
      </c>
      <c r="S133" s="37">
        <f t="shared" si="29"/>
        <v>0</v>
      </c>
      <c r="T133" s="55">
        <f t="shared" si="30"/>
        <v>0</v>
      </c>
      <c r="U133" s="37">
        <f t="shared" si="31"/>
        <v>0</v>
      </c>
      <c r="V133" s="55">
        <f t="shared" si="32"/>
        <v>0</v>
      </c>
      <c r="W133" s="57">
        <f t="shared" si="33"/>
        <v>10</v>
      </c>
      <c r="X133" s="4">
        <f t="shared" si="34"/>
        <v>10</v>
      </c>
      <c r="Y133" s="4" t="str">
        <f t="shared" si="35"/>
        <v>Late</v>
      </c>
      <c r="Z133" s="30"/>
    </row>
    <row r="134" spans="1:26" x14ac:dyDescent="0.75">
      <c r="A134" s="2" t="s">
        <v>116</v>
      </c>
      <c r="B134" s="2" t="s">
        <v>589</v>
      </c>
      <c r="C134" s="2" t="s">
        <v>330</v>
      </c>
      <c r="D134" s="3">
        <v>43771</v>
      </c>
      <c r="E134" s="2" t="s">
        <v>687</v>
      </c>
      <c r="F134" s="2" t="s">
        <v>492</v>
      </c>
      <c r="G134" s="3">
        <v>43856</v>
      </c>
      <c r="H134" s="3">
        <v>43866</v>
      </c>
      <c r="I134" s="22">
        <v>480</v>
      </c>
      <c r="J134" s="16">
        <v>11995.2</v>
      </c>
      <c r="K134" s="22">
        <v>480</v>
      </c>
      <c r="L134" s="38">
        <f t="shared" si="24"/>
        <v>11995.2</v>
      </c>
      <c r="M134" s="22">
        <v>0</v>
      </c>
      <c r="N134" s="38">
        <f t="shared" si="25"/>
        <v>0</v>
      </c>
      <c r="O134" s="22">
        <v>85</v>
      </c>
      <c r="P134" s="22">
        <f t="shared" si="26"/>
        <v>95</v>
      </c>
      <c r="Q134" s="34">
        <f t="shared" si="27"/>
        <v>1</v>
      </c>
      <c r="R134" s="34">
        <f t="shared" si="28"/>
        <v>1</v>
      </c>
      <c r="S134" s="37">
        <f t="shared" si="29"/>
        <v>0</v>
      </c>
      <c r="T134" s="55">
        <f t="shared" si="30"/>
        <v>0</v>
      </c>
      <c r="U134" s="37">
        <f t="shared" si="31"/>
        <v>0</v>
      </c>
      <c r="V134" s="55">
        <f t="shared" si="32"/>
        <v>0</v>
      </c>
      <c r="W134" s="57">
        <f t="shared" si="33"/>
        <v>10</v>
      </c>
      <c r="X134" s="4">
        <f t="shared" si="34"/>
        <v>10</v>
      </c>
      <c r="Y134" s="4" t="str">
        <f t="shared" si="35"/>
        <v>Late</v>
      </c>
      <c r="Z134" s="30"/>
    </row>
    <row r="135" spans="1:26" x14ac:dyDescent="0.75">
      <c r="A135" s="2" t="s">
        <v>182</v>
      </c>
      <c r="B135" s="2" t="s">
        <v>604</v>
      </c>
      <c r="C135" s="2" t="s">
        <v>337</v>
      </c>
      <c r="D135" s="3">
        <v>43773</v>
      </c>
      <c r="E135" s="2" t="s">
        <v>687</v>
      </c>
      <c r="F135" s="2" t="s">
        <v>492</v>
      </c>
      <c r="G135" s="3">
        <v>43858</v>
      </c>
      <c r="H135" s="9">
        <v>43867</v>
      </c>
      <c r="I135" s="22">
        <v>1620</v>
      </c>
      <c r="J135" s="16">
        <v>40483.800000000003</v>
      </c>
      <c r="K135" s="22">
        <v>227</v>
      </c>
      <c r="L135" s="38">
        <f t="shared" si="24"/>
        <v>5672.7300000000005</v>
      </c>
      <c r="M135" s="22">
        <v>0</v>
      </c>
      <c r="N135" s="38">
        <f t="shared" si="25"/>
        <v>0</v>
      </c>
      <c r="O135" s="22">
        <v>85</v>
      </c>
      <c r="P135" s="22">
        <f t="shared" si="26"/>
        <v>94</v>
      </c>
      <c r="Q135" s="34">
        <f t="shared" si="27"/>
        <v>0.14012345679012345</v>
      </c>
      <c r="R135" s="34">
        <f t="shared" si="28"/>
        <v>1</v>
      </c>
      <c r="S135" s="37">
        <f t="shared" si="29"/>
        <v>0</v>
      </c>
      <c r="T135" s="55">
        <f t="shared" si="30"/>
        <v>0</v>
      </c>
      <c r="U135" s="37">
        <f t="shared" si="31"/>
        <v>0</v>
      </c>
      <c r="V135" s="55">
        <f t="shared" si="32"/>
        <v>0</v>
      </c>
      <c r="W135" s="57">
        <f t="shared" si="33"/>
        <v>9</v>
      </c>
      <c r="X135" s="4">
        <f t="shared" si="34"/>
        <v>9</v>
      </c>
      <c r="Y135" s="4" t="str">
        <f t="shared" si="35"/>
        <v>Late</v>
      </c>
      <c r="Z135" s="30"/>
    </row>
    <row r="136" spans="1:26" x14ac:dyDescent="0.75">
      <c r="A136" s="2" t="s">
        <v>184</v>
      </c>
      <c r="B136" s="2" t="s">
        <v>605</v>
      </c>
      <c r="C136" s="2" t="s">
        <v>338</v>
      </c>
      <c r="D136" s="3">
        <v>43773</v>
      </c>
      <c r="E136" s="2" t="s">
        <v>687</v>
      </c>
      <c r="F136" s="2" t="s">
        <v>492</v>
      </c>
      <c r="G136" s="3">
        <v>43858</v>
      </c>
      <c r="H136" s="9">
        <v>43867</v>
      </c>
      <c r="I136" s="22">
        <v>1260</v>
      </c>
      <c r="J136" s="16">
        <v>31487.4</v>
      </c>
      <c r="K136" s="22">
        <v>1260</v>
      </c>
      <c r="L136" s="38">
        <f t="shared" si="24"/>
        <v>31487.4</v>
      </c>
      <c r="M136" s="22">
        <v>0</v>
      </c>
      <c r="N136" s="38">
        <f t="shared" si="25"/>
        <v>0</v>
      </c>
      <c r="O136" s="22">
        <v>85</v>
      </c>
      <c r="P136" s="22">
        <f t="shared" si="26"/>
        <v>94</v>
      </c>
      <c r="Q136" s="34">
        <f t="shared" si="27"/>
        <v>1</v>
      </c>
      <c r="R136" s="34">
        <f t="shared" si="28"/>
        <v>1</v>
      </c>
      <c r="S136" s="37">
        <f t="shared" si="29"/>
        <v>0</v>
      </c>
      <c r="T136" s="55">
        <f t="shared" si="30"/>
        <v>0</v>
      </c>
      <c r="U136" s="37">
        <f t="shared" si="31"/>
        <v>0</v>
      </c>
      <c r="V136" s="55">
        <f t="shared" si="32"/>
        <v>0</v>
      </c>
      <c r="W136" s="57">
        <f t="shared" si="33"/>
        <v>9</v>
      </c>
      <c r="X136" s="4">
        <f t="shared" si="34"/>
        <v>9</v>
      </c>
      <c r="Y136" s="4" t="str">
        <f t="shared" si="35"/>
        <v>Late</v>
      </c>
      <c r="Z136" s="30"/>
    </row>
    <row r="137" spans="1:26" x14ac:dyDescent="0.75">
      <c r="A137" s="2" t="s">
        <v>77</v>
      </c>
      <c r="B137" s="2" t="s">
        <v>562</v>
      </c>
      <c r="C137" s="2" t="s">
        <v>339</v>
      </c>
      <c r="D137" s="3">
        <v>43785</v>
      </c>
      <c r="E137" s="2" t="s">
        <v>687</v>
      </c>
      <c r="F137" s="2" t="s">
        <v>492</v>
      </c>
      <c r="G137" s="3">
        <v>43870</v>
      </c>
      <c r="H137" s="3">
        <v>43871</v>
      </c>
      <c r="I137" s="22">
        <v>24</v>
      </c>
      <c r="J137" s="16">
        <v>2879.76</v>
      </c>
      <c r="K137" s="22">
        <v>24</v>
      </c>
      <c r="L137" s="38">
        <f t="shared" si="24"/>
        <v>2879.76</v>
      </c>
      <c r="M137" s="22">
        <v>0</v>
      </c>
      <c r="N137" s="38">
        <f t="shared" si="25"/>
        <v>0</v>
      </c>
      <c r="O137" s="22">
        <v>85</v>
      </c>
      <c r="P137" s="22">
        <f t="shared" si="26"/>
        <v>86</v>
      </c>
      <c r="Q137" s="34">
        <f t="shared" si="27"/>
        <v>1</v>
      </c>
      <c r="R137" s="34">
        <f t="shared" si="28"/>
        <v>1</v>
      </c>
      <c r="S137" s="37">
        <f t="shared" si="29"/>
        <v>1</v>
      </c>
      <c r="T137" s="55">
        <f t="shared" si="30"/>
        <v>2879.76</v>
      </c>
      <c r="U137" s="37">
        <f t="shared" si="31"/>
        <v>1</v>
      </c>
      <c r="V137" s="55">
        <f t="shared" si="32"/>
        <v>2879.76</v>
      </c>
      <c r="W137" s="57">
        <f t="shared" si="33"/>
        <v>1</v>
      </c>
      <c r="X137" s="4">
        <f t="shared" si="34"/>
        <v>1</v>
      </c>
      <c r="Y137" s="4" t="str">
        <f t="shared" si="35"/>
        <v>OK</v>
      </c>
      <c r="Z137" s="30"/>
    </row>
    <row r="138" spans="1:26" x14ac:dyDescent="0.75">
      <c r="A138" s="2" t="s">
        <v>25</v>
      </c>
      <c r="B138" s="2" t="s">
        <v>549</v>
      </c>
      <c r="C138" s="2" t="s">
        <v>341</v>
      </c>
      <c r="D138" s="3">
        <v>43778</v>
      </c>
      <c r="E138" s="2" t="s">
        <v>687</v>
      </c>
      <c r="F138" s="2" t="s">
        <v>492</v>
      </c>
      <c r="G138" s="3">
        <v>43863</v>
      </c>
      <c r="H138" s="3">
        <v>43873</v>
      </c>
      <c r="I138" s="22">
        <v>1110</v>
      </c>
      <c r="J138" s="16">
        <v>22188.9</v>
      </c>
      <c r="K138" s="22">
        <v>1110</v>
      </c>
      <c r="L138" s="38">
        <f t="shared" si="24"/>
        <v>22188.9</v>
      </c>
      <c r="M138" s="22">
        <v>0</v>
      </c>
      <c r="N138" s="38">
        <f t="shared" si="25"/>
        <v>0</v>
      </c>
      <c r="O138" s="22">
        <v>85</v>
      </c>
      <c r="P138" s="22">
        <f t="shared" si="26"/>
        <v>95</v>
      </c>
      <c r="Q138" s="34">
        <f t="shared" si="27"/>
        <v>1</v>
      </c>
      <c r="R138" s="34">
        <f t="shared" si="28"/>
        <v>1</v>
      </c>
      <c r="S138" s="37">
        <f t="shared" si="29"/>
        <v>0</v>
      </c>
      <c r="T138" s="55">
        <f t="shared" si="30"/>
        <v>0</v>
      </c>
      <c r="U138" s="37">
        <f t="shared" si="31"/>
        <v>0</v>
      </c>
      <c r="V138" s="55">
        <f t="shared" si="32"/>
        <v>0</v>
      </c>
      <c r="W138" s="57">
        <f t="shared" si="33"/>
        <v>10</v>
      </c>
      <c r="X138" s="4">
        <f t="shared" si="34"/>
        <v>10</v>
      </c>
      <c r="Y138" s="4" t="str">
        <f t="shared" si="35"/>
        <v>Late</v>
      </c>
      <c r="Z138" s="30"/>
    </row>
    <row r="139" spans="1:26" x14ac:dyDescent="0.75">
      <c r="A139" s="2" t="s">
        <v>179</v>
      </c>
      <c r="B139" s="2" t="s">
        <v>603</v>
      </c>
      <c r="C139" s="2" t="s">
        <v>342</v>
      </c>
      <c r="D139" s="3">
        <v>43778</v>
      </c>
      <c r="E139" s="2" t="s">
        <v>687</v>
      </c>
      <c r="F139" s="2" t="s">
        <v>492</v>
      </c>
      <c r="G139" s="3">
        <v>43863</v>
      </c>
      <c r="H139" s="3">
        <v>43873</v>
      </c>
      <c r="I139" s="22">
        <v>1080</v>
      </c>
      <c r="J139" s="16">
        <v>21589.200000000001</v>
      </c>
      <c r="K139" s="22">
        <v>659</v>
      </c>
      <c r="L139" s="38">
        <f t="shared" si="24"/>
        <v>13173.41</v>
      </c>
      <c r="M139" s="22">
        <v>0</v>
      </c>
      <c r="N139" s="38">
        <f t="shared" si="25"/>
        <v>0</v>
      </c>
      <c r="O139" s="22">
        <v>85</v>
      </c>
      <c r="P139" s="22">
        <f t="shared" si="26"/>
        <v>95</v>
      </c>
      <c r="Q139" s="34">
        <f t="shared" si="27"/>
        <v>0.61018518518518516</v>
      </c>
      <c r="R139" s="34">
        <f t="shared" si="28"/>
        <v>1</v>
      </c>
      <c r="S139" s="37">
        <f t="shared" si="29"/>
        <v>0</v>
      </c>
      <c r="T139" s="55">
        <f t="shared" si="30"/>
        <v>0</v>
      </c>
      <c r="U139" s="37">
        <f t="shared" si="31"/>
        <v>0</v>
      </c>
      <c r="V139" s="55">
        <f t="shared" si="32"/>
        <v>0</v>
      </c>
      <c r="W139" s="57">
        <f t="shared" si="33"/>
        <v>10</v>
      </c>
      <c r="X139" s="4">
        <f t="shared" si="34"/>
        <v>10</v>
      </c>
      <c r="Y139" s="4" t="str">
        <f t="shared" si="35"/>
        <v>Late</v>
      </c>
      <c r="Z139" s="30"/>
    </row>
    <row r="140" spans="1:26" x14ac:dyDescent="0.75">
      <c r="A140" s="2" t="s">
        <v>113</v>
      </c>
      <c r="B140" s="2" t="s">
        <v>586</v>
      </c>
      <c r="C140" s="2" t="s">
        <v>343</v>
      </c>
      <c r="D140" s="3">
        <v>43778</v>
      </c>
      <c r="E140" s="2" t="s">
        <v>687</v>
      </c>
      <c r="F140" s="2" t="s">
        <v>492</v>
      </c>
      <c r="G140" s="3">
        <v>43863</v>
      </c>
      <c r="H140" s="3">
        <v>43873</v>
      </c>
      <c r="I140" s="22">
        <v>480</v>
      </c>
      <c r="J140" s="16">
        <v>9595.2000000000007</v>
      </c>
      <c r="K140" s="22">
        <v>480</v>
      </c>
      <c r="L140" s="38">
        <f t="shared" si="24"/>
        <v>9595.2000000000007</v>
      </c>
      <c r="M140" s="22">
        <v>0</v>
      </c>
      <c r="N140" s="38">
        <f t="shared" si="25"/>
        <v>0</v>
      </c>
      <c r="O140" s="22">
        <v>85</v>
      </c>
      <c r="P140" s="22">
        <f t="shared" si="26"/>
        <v>95</v>
      </c>
      <c r="Q140" s="34">
        <f t="shared" si="27"/>
        <v>1</v>
      </c>
      <c r="R140" s="34">
        <f t="shared" si="28"/>
        <v>1</v>
      </c>
      <c r="S140" s="37">
        <f t="shared" si="29"/>
        <v>0</v>
      </c>
      <c r="T140" s="55">
        <f t="shared" si="30"/>
        <v>0</v>
      </c>
      <c r="U140" s="37">
        <f t="shared" si="31"/>
        <v>0</v>
      </c>
      <c r="V140" s="55">
        <f t="shared" si="32"/>
        <v>0</v>
      </c>
      <c r="W140" s="57">
        <f t="shared" si="33"/>
        <v>10</v>
      </c>
      <c r="X140" s="4">
        <f t="shared" si="34"/>
        <v>10</v>
      </c>
      <c r="Y140" s="4" t="str">
        <f t="shared" si="35"/>
        <v>Late</v>
      </c>
      <c r="Z140" s="30"/>
    </row>
    <row r="141" spans="1:26" x14ac:dyDescent="0.75">
      <c r="A141" s="2" t="s">
        <v>145</v>
      </c>
      <c r="B141" s="2" t="s">
        <v>596</v>
      </c>
      <c r="C141" s="2" t="s">
        <v>344</v>
      </c>
      <c r="D141" s="3">
        <v>43778</v>
      </c>
      <c r="E141" s="2" t="s">
        <v>687</v>
      </c>
      <c r="F141" s="2" t="s">
        <v>492</v>
      </c>
      <c r="G141" s="3">
        <v>43863</v>
      </c>
      <c r="H141" s="3">
        <v>43873</v>
      </c>
      <c r="I141" s="22">
        <v>720</v>
      </c>
      <c r="J141" s="16">
        <v>14392.8</v>
      </c>
      <c r="K141" s="22">
        <v>720</v>
      </c>
      <c r="L141" s="38">
        <f t="shared" si="24"/>
        <v>14392.8</v>
      </c>
      <c r="M141" s="22">
        <v>0</v>
      </c>
      <c r="N141" s="38">
        <f t="shared" si="25"/>
        <v>0</v>
      </c>
      <c r="O141" s="22">
        <v>85</v>
      </c>
      <c r="P141" s="22">
        <f t="shared" si="26"/>
        <v>95</v>
      </c>
      <c r="Q141" s="34">
        <f t="shared" si="27"/>
        <v>1</v>
      </c>
      <c r="R141" s="34">
        <f t="shared" si="28"/>
        <v>1</v>
      </c>
      <c r="S141" s="37">
        <f t="shared" si="29"/>
        <v>0</v>
      </c>
      <c r="T141" s="55">
        <f t="shared" si="30"/>
        <v>0</v>
      </c>
      <c r="U141" s="37">
        <f t="shared" si="31"/>
        <v>0</v>
      </c>
      <c r="V141" s="55">
        <f t="shared" si="32"/>
        <v>0</v>
      </c>
      <c r="W141" s="57">
        <f t="shared" si="33"/>
        <v>10</v>
      </c>
      <c r="X141" s="4">
        <f t="shared" si="34"/>
        <v>10</v>
      </c>
      <c r="Y141" s="4" t="str">
        <f t="shared" si="35"/>
        <v>Late</v>
      </c>
      <c r="Z141" s="30"/>
    </row>
    <row r="142" spans="1:26" x14ac:dyDescent="0.75">
      <c r="A142" s="2" t="s">
        <v>114</v>
      </c>
      <c r="B142" s="2" t="s">
        <v>587</v>
      </c>
      <c r="C142" s="2" t="s">
        <v>345</v>
      </c>
      <c r="D142" s="3">
        <v>43778</v>
      </c>
      <c r="E142" s="2" t="s">
        <v>687</v>
      </c>
      <c r="F142" s="2" t="s">
        <v>492</v>
      </c>
      <c r="G142" s="3">
        <v>43863</v>
      </c>
      <c r="H142" s="3">
        <v>43873</v>
      </c>
      <c r="I142" s="22">
        <v>630</v>
      </c>
      <c r="J142" s="16">
        <v>12593.7</v>
      </c>
      <c r="K142" s="22">
        <v>630</v>
      </c>
      <c r="L142" s="38">
        <f t="shared" si="24"/>
        <v>12593.7</v>
      </c>
      <c r="M142" s="22">
        <v>0</v>
      </c>
      <c r="N142" s="38">
        <f t="shared" si="25"/>
        <v>0</v>
      </c>
      <c r="O142" s="22">
        <v>85</v>
      </c>
      <c r="P142" s="22">
        <f t="shared" si="26"/>
        <v>95</v>
      </c>
      <c r="Q142" s="34">
        <f t="shared" si="27"/>
        <v>1</v>
      </c>
      <c r="R142" s="34">
        <f t="shared" si="28"/>
        <v>1</v>
      </c>
      <c r="S142" s="37">
        <f t="shared" si="29"/>
        <v>0</v>
      </c>
      <c r="T142" s="55">
        <f t="shared" si="30"/>
        <v>0</v>
      </c>
      <c r="U142" s="37">
        <f t="shared" si="31"/>
        <v>0</v>
      </c>
      <c r="V142" s="55">
        <f t="shared" si="32"/>
        <v>0</v>
      </c>
      <c r="W142" s="57">
        <f t="shared" si="33"/>
        <v>10</v>
      </c>
      <c r="X142" s="4">
        <f t="shared" si="34"/>
        <v>10</v>
      </c>
      <c r="Y142" s="4" t="str">
        <f t="shared" si="35"/>
        <v>Late</v>
      </c>
      <c r="Z142" s="30"/>
    </row>
    <row r="143" spans="1:26" x14ac:dyDescent="0.75">
      <c r="A143" s="2" t="s">
        <v>115</v>
      </c>
      <c r="B143" s="2" t="s">
        <v>588</v>
      </c>
      <c r="C143" s="2" t="s">
        <v>346</v>
      </c>
      <c r="D143" s="3">
        <v>43778</v>
      </c>
      <c r="E143" s="2" t="s">
        <v>687</v>
      </c>
      <c r="F143" s="2" t="s">
        <v>492</v>
      </c>
      <c r="G143" s="3">
        <v>43863</v>
      </c>
      <c r="H143" s="3">
        <v>43873</v>
      </c>
      <c r="I143" s="22">
        <v>660</v>
      </c>
      <c r="J143" s="16">
        <v>13193.4</v>
      </c>
      <c r="K143" s="22">
        <v>158</v>
      </c>
      <c r="L143" s="38">
        <f t="shared" si="24"/>
        <v>3158.42</v>
      </c>
      <c r="M143" s="22">
        <v>0</v>
      </c>
      <c r="N143" s="38">
        <f t="shared" si="25"/>
        <v>0</v>
      </c>
      <c r="O143" s="22">
        <v>85</v>
      </c>
      <c r="P143" s="22">
        <f t="shared" si="26"/>
        <v>95</v>
      </c>
      <c r="Q143" s="34">
        <f t="shared" si="27"/>
        <v>0.23939393939393941</v>
      </c>
      <c r="R143" s="34">
        <f t="shared" si="28"/>
        <v>1</v>
      </c>
      <c r="S143" s="37">
        <f t="shared" si="29"/>
        <v>0</v>
      </c>
      <c r="T143" s="55">
        <f t="shared" si="30"/>
        <v>0</v>
      </c>
      <c r="U143" s="37">
        <f t="shared" si="31"/>
        <v>0</v>
      </c>
      <c r="V143" s="55">
        <f t="shared" si="32"/>
        <v>0</v>
      </c>
      <c r="W143" s="57">
        <f t="shared" si="33"/>
        <v>10</v>
      </c>
      <c r="X143" s="4">
        <f t="shared" si="34"/>
        <v>10</v>
      </c>
      <c r="Y143" s="4" t="str">
        <f t="shared" si="35"/>
        <v>Late</v>
      </c>
      <c r="Z143" s="30"/>
    </row>
    <row r="144" spans="1:26" x14ac:dyDescent="0.75">
      <c r="A144" s="2" t="s">
        <v>116</v>
      </c>
      <c r="B144" s="2" t="s">
        <v>589</v>
      </c>
      <c r="C144" s="2" t="s">
        <v>347</v>
      </c>
      <c r="D144" s="3">
        <v>43778</v>
      </c>
      <c r="E144" s="2" t="s">
        <v>687</v>
      </c>
      <c r="F144" s="2" t="s">
        <v>492</v>
      </c>
      <c r="G144" s="3">
        <v>43863</v>
      </c>
      <c r="H144" s="3">
        <v>43873</v>
      </c>
      <c r="I144" s="22">
        <v>480</v>
      </c>
      <c r="J144" s="16">
        <v>11995.2</v>
      </c>
      <c r="K144" s="22">
        <v>475</v>
      </c>
      <c r="L144" s="38">
        <f t="shared" si="24"/>
        <v>11870.25</v>
      </c>
      <c r="M144" s="22">
        <v>0</v>
      </c>
      <c r="N144" s="38">
        <f t="shared" si="25"/>
        <v>0</v>
      </c>
      <c r="O144" s="22">
        <v>85</v>
      </c>
      <c r="P144" s="22">
        <f t="shared" si="26"/>
        <v>95</v>
      </c>
      <c r="Q144" s="34">
        <f t="shared" si="27"/>
        <v>0.98958333333333326</v>
      </c>
      <c r="R144" s="34">
        <f t="shared" si="28"/>
        <v>1</v>
      </c>
      <c r="S144" s="37">
        <f t="shared" si="29"/>
        <v>0</v>
      </c>
      <c r="T144" s="55">
        <f t="shared" si="30"/>
        <v>0</v>
      </c>
      <c r="U144" s="37">
        <f t="shared" si="31"/>
        <v>0</v>
      </c>
      <c r="V144" s="55">
        <f t="shared" si="32"/>
        <v>0</v>
      </c>
      <c r="W144" s="57">
        <f t="shared" si="33"/>
        <v>10</v>
      </c>
      <c r="X144" s="4">
        <f t="shared" si="34"/>
        <v>10</v>
      </c>
      <c r="Y144" s="4" t="str">
        <f t="shared" si="35"/>
        <v>Late</v>
      </c>
      <c r="Z144" s="30"/>
    </row>
    <row r="145" spans="1:26" x14ac:dyDescent="0.75">
      <c r="A145" s="2" t="s">
        <v>112</v>
      </c>
      <c r="B145" s="2" t="s">
        <v>585</v>
      </c>
      <c r="C145" s="2" t="s">
        <v>348</v>
      </c>
      <c r="D145" s="3">
        <v>43778</v>
      </c>
      <c r="E145" s="2" t="s">
        <v>687</v>
      </c>
      <c r="F145" s="2" t="s">
        <v>492</v>
      </c>
      <c r="G145" s="3">
        <v>43863</v>
      </c>
      <c r="H145" s="3">
        <v>43873</v>
      </c>
      <c r="I145" s="22">
        <v>390</v>
      </c>
      <c r="J145" s="16">
        <v>9746.1</v>
      </c>
      <c r="K145" s="22">
        <v>390</v>
      </c>
      <c r="L145" s="38">
        <f t="shared" si="24"/>
        <v>9746.1</v>
      </c>
      <c r="M145" s="22">
        <v>0</v>
      </c>
      <c r="N145" s="38">
        <f t="shared" si="25"/>
        <v>0</v>
      </c>
      <c r="O145" s="22">
        <v>85</v>
      </c>
      <c r="P145" s="22">
        <f t="shared" si="26"/>
        <v>95</v>
      </c>
      <c r="Q145" s="34">
        <f t="shared" si="27"/>
        <v>1</v>
      </c>
      <c r="R145" s="34">
        <f t="shared" si="28"/>
        <v>1</v>
      </c>
      <c r="S145" s="37">
        <f t="shared" si="29"/>
        <v>0</v>
      </c>
      <c r="T145" s="55">
        <f t="shared" si="30"/>
        <v>0</v>
      </c>
      <c r="U145" s="37">
        <f t="shared" si="31"/>
        <v>0</v>
      </c>
      <c r="V145" s="55">
        <f t="shared" si="32"/>
        <v>0</v>
      </c>
      <c r="W145" s="57">
        <f t="shared" si="33"/>
        <v>10</v>
      </c>
      <c r="X145" s="4">
        <f t="shared" si="34"/>
        <v>10</v>
      </c>
      <c r="Y145" s="4" t="str">
        <f t="shared" si="35"/>
        <v>Late</v>
      </c>
      <c r="Z145" s="30"/>
    </row>
    <row r="146" spans="1:26" x14ac:dyDescent="0.75">
      <c r="A146" s="2" t="s">
        <v>66</v>
      </c>
      <c r="B146" s="2" t="s">
        <v>555</v>
      </c>
      <c r="C146" s="2" t="s">
        <v>349</v>
      </c>
      <c r="D146" s="3">
        <v>43778</v>
      </c>
      <c r="E146" s="2" t="s">
        <v>687</v>
      </c>
      <c r="F146" s="2" t="s">
        <v>492</v>
      </c>
      <c r="G146" s="3">
        <v>43863</v>
      </c>
      <c r="H146" s="3">
        <v>43873</v>
      </c>
      <c r="I146" s="22">
        <v>690</v>
      </c>
      <c r="J146" s="16">
        <v>13793.1</v>
      </c>
      <c r="K146" s="22">
        <v>690</v>
      </c>
      <c r="L146" s="38">
        <f t="shared" si="24"/>
        <v>13793.1</v>
      </c>
      <c r="M146" s="22">
        <v>0</v>
      </c>
      <c r="N146" s="38">
        <f t="shared" si="25"/>
        <v>0</v>
      </c>
      <c r="O146" s="22">
        <v>85</v>
      </c>
      <c r="P146" s="22">
        <f t="shared" si="26"/>
        <v>95</v>
      </c>
      <c r="Q146" s="34">
        <f t="shared" si="27"/>
        <v>1</v>
      </c>
      <c r="R146" s="34">
        <f t="shared" si="28"/>
        <v>1</v>
      </c>
      <c r="S146" s="37">
        <f t="shared" si="29"/>
        <v>0</v>
      </c>
      <c r="T146" s="55">
        <f t="shared" si="30"/>
        <v>0</v>
      </c>
      <c r="U146" s="37">
        <f t="shared" si="31"/>
        <v>0</v>
      </c>
      <c r="V146" s="55">
        <f t="shared" si="32"/>
        <v>0</v>
      </c>
      <c r="W146" s="57">
        <f t="shared" si="33"/>
        <v>10</v>
      </c>
      <c r="X146" s="4">
        <f t="shared" si="34"/>
        <v>10</v>
      </c>
      <c r="Y146" s="4" t="str">
        <f t="shared" si="35"/>
        <v>Late</v>
      </c>
      <c r="Z146" s="30"/>
    </row>
    <row r="147" spans="1:26" x14ac:dyDescent="0.75">
      <c r="A147" s="2" t="s">
        <v>100</v>
      </c>
      <c r="B147" s="2" t="s">
        <v>577</v>
      </c>
      <c r="C147" s="2" t="s">
        <v>351</v>
      </c>
      <c r="D147" s="3">
        <v>43778</v>
      </c>
      <c r="E147" s="2" t="s">
        <v>687</v>
      </c>
      <c r="F147" s="2" t="s">
        <v>492</v>
      </c>
      <c r="G147" s="3">
        <v>43863</v>
      </c>
      <c r="H147" s="3">
        <v>43873</v>
      </c>
      <c r="I147" s="22">
        <v>200</v>
      </c>
      <c r="J147" s="16">
        <v>3998</v>
      </c>
      <c r="K147" s="22">
        <v>200</v>
      </c>
      <c r="L147" s="38">
        <f t="shared" si="24"/>
        <v>3998</v>
      </c>
      <c r="M147" s="22">
        <v>24</v>
      </c>
      <c r="N147" s="38">
        <f t="shared" si="25"/>
        <v>479.76</v>
      </c>
      <c r="O147" s="22">
        <v>85</v>
      </c>
      <c r="P147" s="22">
        <f t="shared" si="26"/>
        <v>95</v>
      </c>
      <c r="Q147" s="34">
        <f t="shared" si="27"/>
        <v>1</v>
      </c>
      <c r="R147" s="34">
        <f t="shared" si="28"/>
        <v>0.88</v>
      </c>
      <c r="S147" s="37">
        <f t="shared" si="29"/>
        <v>0</v>
      </c>
      <c r="T147" s="55">
        <f t="shared" si="30"/>
        <v>0</v>
      </c>
      <c r="U147" s="37">
        <f t="shared" si="31"/>
        <v>0</v>
      </c>
      <c r="V147" s="55">
        <f t="shared" si="32"/>
        <v>0</v>
      </c>
      <c r="W147" s="57">
        <f t="shared" si="33"/>
        <v>10</v>
      </c>
      <c r="X147" s="4">
        <f t="shared" si="34"/>
        <v>10</v>
      </c>
      <c r="Y147" s="4" t="str">
        <f t="shared" si="35"/>
        <v>Late</v>
      </c>
      <c r="Z147" s="30"/>
    </row>
    <row r="148" spans="1:26" x14ac:dyDescent="0.75">
      <c r="A148" s="2" t="s">
        <v>248</v>
      </c>
      <c r="B148" s="2" t="s">
        <v>612</v>
      </c>
      <c r="C148" s="2" t="s">
        <v>354</v>
      </c>
      <c r="D148" s="3">
        <v>43778</v>
      </c>
      <c r="E148" s="2" t="s">
        <v>687</v>
      </c>
      <c r="F148" s="2" t="s">
        <v>492</v>
      </c>
      <c r="G148" s="3">
        <v>43863</v>
      </c>
      <c r="H148" s="3">
        <v>43874</v>
      </c>
      <c r="I148" s="22">
        <v>1050</v>
      </c>
      <c r="J148" s="16">
        <v>31489.5</v>
      </c>
      <c r="K148" s="22">
        <v>1050</v>
      </c>
      <c r="L148" s="38">
        <f t="shared" si="24"/>
        <v>31489.5</v>
      </c>
      <c r="M148" s="22">
        <v>21</v>
      </c>
      <c r="N148" s="38">
        <f t="shared" si="25"/>
        <v>629.79</v>
      </c>
      <c r="O148" s="22">
        <v>85</v>
      </c>
      <c r="P148" s="22">
        <f t="shared" si="26"/>
        <v>96</v>
      </c>
      <c r="Q148" s="34">
        <f t="shared" si="27"/>
        <v>1</v>
      </c>
      <c r="R148" s="34">
        <f t="shared" si="28"/>
        <v>0.98</v>
      </c>
      <c r="S148" s="37">
        <f t="shared" si="29"/>
        <v>0</v>
      </c>
      <c r="T148" s="55">
        <f t="shared" si="30"/>
        <v>0</v>
      </c>
      <c r="U148" s="37">
        <f t="shared" si="31"/>
        <v>0</v>
      </c>
      <c r="V148" s="55">
        <f t="shared" si="32"/>
        <v>0</v>
      </c>
      <c r="W148" s="57">
        <f t="shared" si="33"/>
        <v>11</v>
      </c>
      <c r="X148" s="4">
        <f t="shared" si="34"/>
        <v>11</v>
      </c>
      <c r="Y148" s="4" t="str">
        <f t="shared" si="35"/>
        <v>Late</v>
      </c>
      <c r="Z148" s="30"/>
    </row>
    <row r="149" spans="1:26" x14ac:dyDescent="0.75">
      <c r="A149" s="2" t="s">
        <v>78</v>
      </c>
      <c r="B149" s="2" t="s">
        <v>563</v>
      </c>
      <c r="C149" s="2" t="s">
        <v>355</v>
      </c>
      <c r="D149" s="3">
        <v>43785</v>
      </c>
      <c r="E149" s="2" t="s">
        <v>687</v>
      </c>
      <c r="F149" s="2" t="s">
        <v>492</v>
      </c>
      <c r="G149" s="3">
        <v>43870</v>
      </c>
      <c r="H149" s="3">
        <v>43875</v>
      </c>
      <c r="I149" s="22">
        <v>28</v>
      </c>
      <c r="J149" s="16">
        <v>5039.72</v>
      </c>
      <c r="K149" s="22">
        <v>28</v>
      </c>
      <c r="L149" s="38">
        <f t="shared" si="24"/>
        <v>5039.72</v>
      </c>
      <c r="M149" s="22">
        <v>0</v>
      </c>
      <c r="N149" s="38">
        <f t="shared" si="25"/>
        <v>0</v>
      </c>
      <c r="O149" s="22">
        <v>85</v>
      </c>
      <c r="P149" s="22">
        <f t="shared" si="26"/>
        <v>90</v>
      </c>
      <c r="Q149" s="34">
        <f t="shared" si="27"/>
        <v>1</v>
      </c>
      <c r="R149" s="34">
        <f t="shared" si="28"/>
        <v>1</v>
      </c>
      <c r="S149" s="37">
        <f t="shared" si="29"/>
        <v>1</v>
      </c>
      <c r="T149" s="55">
        <f t="shared" si="30"/>
        <v>5039.72</v>
      </c>
      <c r="U149" s="37">
        <f t="shared" si="31"/>
        <v>1</v>
      </c>
      <c r="V149" s="55">
        <f t="shared" si="32"/>
        <v>5039.72</v>
      </c>
      <c r="W149" s="57">
        <f t="shared" si="33"/>
        <v>5</v>
      </c>
      <c r="X149" s="4">
        <f t="shared" si="34"/>
        <v>5</v>
      </c>
      <c r="Y149" s="4" t="str">
        <f t="shared" si="35"/>
        <v>OK</v>
      </c>
      <c r="Z149" s="30"/>
    </row>
    <row r="150" spans="1:26" x14ac:dyDescent="0.75">
      <c r="A150" s="2" t="s">
        <v>25</v>
      </c>
      <c r="B150" s="2" t="s">
        <v>549</v>
      </c>
      <c r="C150" s="2" t="s">
        <v>363</v>
      </c>
      <c r="D150" s="3">
        <v>43785</v>
      </c>
      <c r="E150" s="2" t="s">
        <v>687</v>
      </c>
      <c r="F150" s="2" t="s">
        <v>492</v>
      </c>
      <c r="G150" s="3">
        <v>43870</v>
      </c>
      <c r="H150" s="3">
        <v>43880</v>
      </c>
      <c r="I150" s="22">
        <v>450</v>
      </c>
      <c r="J150" s="16">
        <v>8995.5</v>
      </c>
      <c r="K150" s="22">
        <v>450</v>
      </c>
      <c r="L150" s="38">
        <f t="shared" si="24"/>
        <v>8995.5</v>
      </c>
      <c r="M150" s="22">
        <v>0</v>
      </c>
      <c r="N150" s="38">
        <f t="shared" si="25"/>
        <v>0</v>
      </c>
      <c r="O150" s="22">
        <v>85</v>
      </c>
      <c r="P150" s="22">
        <f t="shared" si="26"/>
        <v>95</v>
      </c>
      <c r="Q150" s="34">
        <f t="shared" si="27"/>
        <v>1</v>
      </c>
      <c r="R150" s="34">
        <f t="shared" si="28"/>
        <v>1</v>
      </c>
      <c r="S150" s="37">
        <f t="shared" si="29"/>
        <v>0</v>
      </c>
      <c r="T150" s="55">
        <f t="shared" si="30"/>
        <v>0</v>
      </c>
      <c r="U150" s="37">
        <f t="shared" si="31"/>
        <v>0</v>
      </c>
      <c r="V150" s="55">
        <f t="shared" si="32"/>
        <v>0</v>
      </c>
      <c r="W150" s="57">
        <f t="shared" si="33"/>
        <v>10</v>
      </c>
      <c r="X150" s="4">
        <f t="shared" si="34"/>
        <v>10</v>
      </c>
      <c r="Y150" s="4" t="str">
        <f t="shared" si="35"/>
        <v>Late</v>
      </c>
      <c r="Z150" s="30"/>
    </row>
    <row r="151" spans="1:26" x14ac:dyDescent="0.75">
      <c r="A151" s="2" t="s">
        <v>113</v>
      </c>
      <c r="B151" s="2" t="s">
        <v>586</v>
      </c>
      <c r="C151" s="2" t="s">
        <v>364</v>
      </c>
      <c r="D151" s="3">
        <v>43785</v>
      </c>
      <c r="E151" s="2" t="s">
        <v>687</v>
      </c>
      <c r="F151" s="2" t="s">
        <v>492</v>
      </c>
      <c r="G151" s="3">
        <v>43870</v>
      </c>
      <c r="H151" s="3">
        <v>43880</v>
      </c>
      <c r="I151" s="22">
        <v>330</v>
      </c>
      <c r="J151" s="16">
        <v>6596.7</v>
      </c>
      <c r="K151" s="22">
        <v>330</v>
      </c>
      <c r="L151" s="38">
        <f t="shared" si="24"/>
        <v>6596.7</v>
      </c>
      <c r="M151" s="22">
        <v>0</v>
      </c>
      <c r="N151" s="38">
        <f t="shared" si="25"/>
        <v>0</v>
      </c>
      <c r="O151" s="22">
        <v>85</v>
      </c>
      <c r="P151" s="22">
        <f t="shared" si="26"/>
        <v>95</v>
      </c>
      <c r="Q151" s="34">
        <f t="shared" si="27"/>
        <v>1</v>
      </c>
      <c r="R151" s="34">
        <f t="shared" si="28"/>
        <v>1</v>
      </c>
      <c r="S151" s="37">
        <f t="shared" si="29"/>
        <v>0</v>
      </c>
      <c r="T151" s="55">
        <f t="shared" si="30"/>
        <v>0</v>
      </c>
      <c r="U151" s="37">
        <f t="shared" si="31"/>
        <v>0</v>
      </c>
      <c r="V151" s="55">
        <f t="shared" si="32"/>
        <v>0</v>
      </c>
      <c r="W151" s="57">
        <f t="shared" si="33"/>
        <v>10</v>
      </c>
      <c r="X151" s="4">
        <f t="shared" si="34"/>
        <v>10</v>
      </c>
      <c r="Y151" s="4" t="str">
        <f t="shared" si="35"/>
        <v>Late</v>
      </c>
      <c r="Z151" s="30"/>
    </row>
    <row r="152" spans="1:26" x14ac:dyDescent="0.75">
      <c r="A152" s="2" t="s">
        <v>145</v>
      </c>
      <c r="B152" s="2" t="s">
        <v>596</v>
      </c>
      <c r="C152" s="2" t="s">
        <v>365</v>
      </c>
      <c r="D152" s="3">
        <v>43785</v>
      </c>
      <c r="E152" s="2" t="s">
        <v>687</v>
      </c>
      <c r="F152" s="2" t="s">
        <v>492</v>
      </c>
      <c r="G152" s="3">
        <v>43870</v>
      </c>
      <c r="H152" s="3">
        <v>43880</v>
      </c>
      <c r="I152" s="22">
        <v>540</v>
      </c>
      <c r="J152" s="16">
        <v>10794.6</v>
      </c>
      <c r="K152" s="22">
        <v>540</v>
      </c>
      <c r="L152" s="38">
        <f t="shared" si="24"/>
        <v>10794.6</v>
      </c>
      <c r="M152" s="22">
        <v>0</v>
      </c>
      <c r="N152" s="38">
        <f t="shared" si="25"/>
        <v>0</v>
      </c>
      <c r="O152" s="22">
        <v>85</v>
      </c>
      <c r="P152" s="22">
        <f t="shared" si="26"/>
        <v>95</v>
      </c>
      <c r="Q152" s="34">
        <f t="shared" si="27"/>
        <v>1</v>
      </c>
      <c r="R152" s="34">
        <f t="shared" si="28"/>
        <v>1</v>
      </c>
      <c r="S152" s="37">
        <f t="shared" si="29"/>
        <v>0</v>
      </c>
      <c r="T152" s="55">
        <f t="shared" si="30"/>
        <v>0</v>
      </c>
      <c r="U152" s="37">
        <f t="shared" si="31"/>
        <v>0</v>
      </c>
      <c r="V152" s="55">
        <f t="shared" si="32"/>
        <v>0</v>
      </c>
      <c r="W152" s="57">
        <f t="shared" si="33"/>
        <v>10</v>
      </c>
      <c r="X152" s="4">
        <f t="shared" si="34"/>
        <v>10</v>
      </c>
      <c r="Y152" s="4" t="str">
        <f t="shared" si="35"/>
        <v>Late</v>
      </c>
      <c r="Z152" s="30"/>
    </row>
    <row r="153" spans="1:26" x14ac:dyDescent="0.75">
      <c r="A153" s="2" t="s">
        <v>115</v>
      </c>
      <c r="B153" s="2" t="s">
        <v>588</v>
      </c>
      <c r="C153" s="2" t="s">
        <v>366</v>
      </c>
      <c r="D153" s="3">
        <v>43785</v>
      </c>
      <c r="E153" s="2" t="s">
        <v>687</v>
      </c>
      <c r="F153" s="2" t="s">
        <v>492</v>
      </c>
      <c r="G153" s="3">
        <v>43870</v>
      </c>
      <c r="H153" s="3">
        <v>43880</v>
      </c>
      <c r="I153" s="22">
        <v>330</v>
      </c>
      <c r="J153" s="16">
        <v>6596.7</v>
      </c>
      <c r="K153" s="22">
        <v>330</v>
      </c>
      <c r="L153" s="38">
        <f t="shared" si="24"/>
        <v>6596.7</v>
      </c>
      <c r="M153" s="22">
        <v>59</v>
      </c>
      <c r="N153" s="38">
        <f t="shared" si="25"/>
        <v>1179.4099999999999</v>
      </c>
      <c r="O153" s="22">
        <v>85</v>
      </c>
      <c r="P153" s="22">
        <f t="shared" si="26"/>
        <v>95</v>
      </c>
      <c r="Q153" s="34">
        <f t="shared" si="27"/>
        <v>1</v>
      </c>
      <c r="R153" s="34">
        <f t="shared" si="28"/>
        <v>0.82121212121212128</v>
      </c>
      <c r="S153" s="37">
        <f t="shared" si="29"/>
        <v>0</v>
      </c>
      <c r="T153" s="55">
        <f t="shared" si="30"/>
        <v>0</v>
      </c>
      <c r="U153" s="37">
        <f t="shared" si="31"/>
        <v>0</v>
      </c>
      <c r="V153" s="55">
        <f t="shared" si="32"/>
        <v>0</v>
      </c>
      <c r="W153" s="57">
        <f t="shared" si="33"/>
        <v>10</v>
      </c>
      <c r="X153" s="4">
        <f t="shared" si="34"/>
        <v>10</v>
      </c>
      <c r="Y153" s="4" t="str">
        <f t="shared" si="35"/>
        <v>Late</v>
      </c>
      <c r="Z153" s="30"/>
    </row>
    <row r="154" spans="1:26" x14ac:dyDescent="0.75">
      <c r="A154" s="2" t="s">
        <v>66</v>
      </c>
      <c r="B154" s="2" t="s">
        <v>555</v>
      </c>
      <c r="C154" s="2" t="s">
        <v>367</v>
      </c>
      <c r="D154" s="3">
        <v>43785</v>
      </c>
      <c r="E154" s="2" t="s">
        <v>687</v>
      </c>
      <c r="F154" s="2" t="s">
        <v>492</v>
      </c>
      <c r="G154" s="3">
        <v>43870</v>
      </c>
      <c r="H154" s="3">
        <v>43880</v>
      </c>
      <c r="I154" s="22">
        <v>660</v>
      </c>
      <c r="J154" s="16">
        <v>13193.4</v>
      </c>
      <c r="K154" s="22">
        <v>660</v>
      </c>
      <c r="L154" s="38">
        <f t="shared" si="24"/>
        <v>13193.4</v>
      </c>
      <c r="M154" s="22">
        <v>0</v>
      </c>
      <c r="N154" s="38">
        <f t="shared" si="25"/>
        <v>0</v>
      </c>
      <c r="O154" s="22">
        <v>85</v>
      </c>
      <c r="P154" s="22">
        <f t="shared" si="26"/>
        <v>95</v>
      </c>
      <c r="Q154" s="34">
        <f t="shared" si="27"/>
        <v>1</v>
      </c>
      <c r="R154" s="34">
        <f t="shared" si="28"/>
        <v>1</v>
      </c>
      <c r="S154" s="37">
        <f t="shared" si="29"/>
        <v>0</v>
      </c>
      <c r="T154" s="55">
        <f t="shared" si="30"/>
        <v>0</v>
      </c>
      <c r="U154" s="37">
        <f t="shared" si="31"/>
        <v>0</v>
      </c>
      <c r="V154" s="55">
        <f t="shared" si="32"/>
        <v>0</v>
      </c>
      <c r="W154" s="57">
        <f t="shared" si="33"/>
        <v>10</v>
      </c>
      <c r="X154" s="4">
        <f t="shared" si="34"/>
        <v>10</v>
      </c>
      <c r="Y154" s="4" t="str">
        <f t="shared" si="35"/>
        <v>Late</v>
      </c>
      <c r="Z154" s="30"/>
    </row>
    <row r="155" spans="1:26" x14ac:dyDescent="0.75">
      <c r="A155" s="2" t="s">
        <v>57</v>
      </c>
      <c r="B155" s="2" t="s">
        <v>550</v>
      </c>
      <c r="C155" s="2" t="s">
        <v>369</v>
      </c>
      <c r="D155" s="3">
        <v>43785</v>
      </c>
      <c r="E155" s="2" t="s">
        <v>687</v>
      </c>
      <c r="F155" s="2" t="s">
        <v>492</v>
      </c>
      <c r="G155" s="3">
        <v>43870</v>
      </c>
      <c r="H155" s="3">
        <v>43880</v>
      </c>
      <c r="I155" s="22">
        <v>640</v>
      </c>
      <c r="J155" s="16">
        <v>12793.6</v>
      </c>
      <c r="K155" s="22">
        <v>640</v>
      </c>
      <c r="L155" s="38">
        <f t="shared" si="24"/>
        <v>12793.6</v>
      </c>
      <c r="M155" s="22">
        <v>0</v>
      </c>
      <c r="N155" s="38">
        <f t="shared" si="25"/>
        <v>0</v>
      </c>
      <c r="O155" s="22">
        <v>85</v>
      </c>
      <c r="P155" s="22">
        <f t="shared" si="26"/>
        <v>95</v>
      </c>
      <c r="Q155" s="34">
        <f t="shared" si="27"/>
        <v>1</v>
      </c>
      <c r="R155" s="34">
        <f t="shared" si="28"/>
        <v>1</v>
      </c>
      <c r="S155" s="37">
        <f t="shared" si="29"/>
        <v>0</v>
      </c>
      <c r="T155" s="55">
        <f t="shared" si="30"/>
        <v>0</v>
      </c>
      <c r="U155" s="37">
        <f t="shared" si="31"/>
        <v>0</v>
      </c>
      <c r="V155" s="55">
        <f t="shared" si="32"/>
        <v>0</v>
      </c>
      <c r="W155" s="57">
        <f t="shared" si="33"/>
        <v>10</v>
      </c>
      <c r="X155" s="4">
        <f t="shared" si="34"/>
        <v>10</v>
      </c>
      <c r="Y155" s="4" t="str">
        <f t="shared" si="35"/>
        <v>Late</v>
      </c>
      <c r="Z155" s="30"/>
    </row>
    <row r="156" spans="1:26" x14ac:dyDescent="0.75">
      <c r="A156" s="2" t="s">
        <v>25</v>
      </c>
      <c r="B156" s="2" t="s">
        <v>549</v>
      </c>
      <c r="C156" s="2" t="s">
        <v>387</v>
      </c>
      <c r="D156" s="3">
        <v>43792</v>
      </c>
      <c r="E156" s="2" t="s">
        <v>687</v>
      </c>
      <c r="F156" s="2" t="s">
        <v>492</v>
      </c>
      <c r="G156" s="3">
        <v>43877</v>
      </c>
      <c r="H156" s="3">
        <v>43887</v>
      </c>
      <c r="I156" s="22">
        <v>450</v>
      </c>
      <c r="J156" s="16">
        <v>8995.5</v>
      </c>
      <c r="K156" s="22">
        <v>32</v>
      </c>
      <c r="L156" s="38">
        <f t="shared" si="24"/>
        <v>639.67999999999995</v>
      </c>
      <c r="M156" s="22">
        <v>0</v>
      </c>
      <c r="N156" s="38">
        <f t="shared" si="25"/>
        <v>0</v>
      </c>
      <c r="O156" s="22">
        <v>85</v>
      </c>
      <c r="P156" s="22">
        <f t="shared" si="26"/>
        <v>95</v>
      </c>
      <c r="Q156" s="34">
        <f t="shared" si="27"/>
        <v>7.1111111111111111E-2</v>
      </c>
      <c r="R156" s="34">
        <f t="shared" si="28"/>
        <v>1</v>
      </c>
      <c r="S156" s="37">
        <f t="shared" si="29"/>
        <v>0</v>
      </c>
      <c r="T156" s="55">
        <f t="shared" si="30"/>
        <v>0</v>
      </c>
      <c r="U156" s="37">
        <f t="shared" si="31"/>
        <v>0</v>
      </c>
      <c r="V156" s="55">
        <f t="shared" si="32"/>
        <v>0</v>
      </c>
      <c r="W156" s="57">
        <f t="shared" si="33"/>
        <v>10</v>
      </c>
      <c r="X156" s="4">
        <f t="shared" si="34"/>
        <v>10</v>
      </c>
      <c r="Y156" s="4" t="str">
        <f t="shared" si="35"/>
        <v>Late</v>
      </c>
      <c r="Z156" s="30"/>
    </row>
    <row r="157" spans="1:26" x14ac:dyDescent="0.75">
      <c r="A157" s="2" t="s">
        <v>179</v>
      </c>
      <c r="B157" s="2" t="s">
        <v>603</v>
      </c>
      <c r="C157" s="2" t="s">
        <v>388</v>
      </c>
      <c r="D157" s="3">
        <v>43792</v>
      </c>
      <c r="E157" s="2" t="s">
        <v>687</v>
      </c>
      <c r="F157" s="2" t="s">
        <v>492</v>
      </c>
      <c r="G157" s="3">
        <v>43877</v>
      </c>
      <c r="H157" s="3">
        <v>43887</v>
      </c>
      <c r="I157" s="22">
        <v>720</v>
      </c>
      <c r="J157" s="16">
        <v>14392.8</v>
      </c>
      <c r="K157" s="22">
        <v>720</v>
      </c>
      <c r="L157" s="38">
        <f t="shared" si="24"/>
        <v>14392.8</v>
      </c>
      <c r="M157" s="22">
        <v>0</v>
      </c>
      <c r="N157" s="38">
        <f t="shared" si="25"/>
        <v>0</v>
      </c>
      <c r="O157" s="22">
        <v>85</v>
      </c>
      <c r="P157" s="22">
        <f t="shared" si="26"/>
        <v>95</v>
      </c>
      <c r="Q157" s="34">
        <f t="shared" si="27"/>
        <v>1</v>
      </c>
      <c r="R157" s="34">
        <f t="shared" si="28"/>
        <v>1</v>
      </c>
      <c r="S157" s="37">
        <f t="shared" si="29"/>
        <v>0</v>
      </c>
      <c r="T157" s="55">
        <f t="shared" si="30"/>
        <v>0</v>
      </c>
      <c r="U157" s="37">
        <f t="shared" si="31"/>
        <v>0</v>
      </c>
      <c r="V157" s="55">
        <f t="shared" si="32"/>
        <v>0</v>
      </c>
      <c r="W157" s="57">
        <f t="shared" si="33"/>
        <v>10</v>
      </c>
      <c r="X157" s="4">
        <f t="shared" si="34"/>
        <v>10</v>
      </c>
      <c r="Y157" s="4" t="str">
        <f t="shared" si="35"/>
        <v>Late</v>
      </c>
      <c r="Z157" s="30"/>
    </row>
    <row r="158" spans="1:26" x14ac:dyDescent="0.75">
      <c r="A158" s="2" t="s">
        <v>113</v>
      </c>
      <c r="B158" s="2" t="s">
        <v>586</v>
      </c>
      <c r="C158" s="2" t="s">
        <v>389</v>
      </c>
      <c r="D158" s="3">
        <v>43792</v>
      </c>
      <c r="E158" s="2" t="s">
        <v>687</v>
      </c>
      <c r="F158" s="2" t="s">
        <v>492</v>
      </c>
      <c r="G158" s="3">
        <v>43877</v>
      </c>
      <c r="H158" s="3">
        <v>43887</v>
      </c>
      <c r="I158" s="22">
        <v>330</v>
      </c>
      <c r="J158" s="16">
        <v>6596.7</v>
      </c>
      <c r="K158" s="22">
        <v>330</v>
      </c>
      <c r="L158" s="38">
        <f t="shared" si="24"/>
        <v>6596.7</v>
      </c>
      <c r="M158" s="22">
        <v>69</v>
      </c>
      <c r="N158" s="38">
        <f t="shared" si="25"/>
        <v>1379.31</v>
      </c>
      <c r="O158" s="22">
        <v>85</v>
      </c>
      <c r="P158" s="22">
        <f t="shared" si="26"/>
        <v>95</v>
      </c>
      <c r="Q158" s="34">
        <f t="shared" si="27"/>
        <v>1</v>
      </c>
      <c r="R158" s="34">
        <f t="shared" si="28"/>
        <v>0.79090909090909089</v>
      </c>
      <c r="S158" s="37">
        <f t="shared" si="29"/>
        <v>0</v>
      </c>
      <c r="T158" s="55">
        <f t="shared" si="30"/>
        <v>0</v>
      </c>
      <c r="U158" s="37">
        <f t="shared" si="31"/>
        <v>0</v>
      </c>
      <c r="V158" s="55">
        <f t="shared" si="32"/>
        <v>0</v>
      </c>
      <c r="W158" s="57">
        <f t="shared" si="33"/>
        <v>10</v>
      </c>
      <c r="X158" s="4">
        <f t="shared" si="34"/>
        <v>10</v>
      </c>
      <c r="Y158" s="4" t="str">
        <f t="shared" si="35"/>
        <v>Late</v>
      </c>
      <c r="Z158" s="30"/>
    </row>
    <row r="159" spans="1:26" x14ac:dyDescent="0.75">
      <c r="A159" s="2" t="s">
        <v>145</v>
      </c>
      <c r="B159" s="2" t="s">
        <v>596</v>
      </c>
      <c r="C159" s="2" t="s">
        <v>390</v>
      </c>
      <c r="D159" s="3">
        <v>43792</v>
      </c>
      <c r="E159" s="2" t="s">
        <v>687</v>
      </c>
      <c r="F159" s="2" t="s">
        <v>492</v>
      </c>
      <c r="G159" s="3">
        <v>43877</v>
      </c>
      <c r="H159" s="3">
        <v>43887</v>
      </c>
      <c r="I159" s="22">
        <v>660</v>
      </c>
      <c r="J159" s="16">
        <v>13193.4</v>
      </c>
      <c r="K159" s="22">
        <v>713</v>
      </c>
      <c r="L159" s="38">
        <f t="shared" si="24"/>
        <v>14252.869999999999</v>
      </c>
      <c r="M159" s="22">
        <v>0</v>
      </c>
      <c r="N159" s="38">
        <f t="shared" si="25"/>
        <v>0</v>
      </c>
      <c r="O159" s="22">
        <v>85</v>
      </c>
      <c r="P159" s="22">
        <f t="shared" si="26"/>
        <v>95</v>
      </c>
      <c r="Q159" s="34">
        <f t="shared" si="27"/>
        <v>1</v>
      </c>
      <c r="R159" s="34">
        <f t="shared" si="28"/>
        <v>1</v>
      </c>
      <c r="S159" s="37">
        <f t="shared" si="29"/>
        <v>0</v>
      </c>
      <c r="T159" s="55">
        <f t="shared" si="30"/>
        <v>0</v>
      </c>
      <c r="U159" s="37">
        <f t="shared" si="31"/>
        <v>0</v>
      </c>
      <c r="V159" s="55">
        <f t="shared" si="32"/>
        <v>0</v>
      </c>
      <c r="W159" s="57">
        <f t="shared" si="33"/>
        <v>10</v>
      </c>
      <c r="X159" s="4">
        <f t="shared" si="34"/>
        <v>10</v>
      </c>
      <c r="Y159" s="4" t="str">
        <f t="shared" si="35"/>
        <v>Late</v>
      </c>
      <c r="Z159" s="30"/>
    </row>
    <row r="160" spans="1:26" x14ac:dyDescent="0.75">
      <c r="A160" s="2" t="s">
        <v>114</v>
      </c>
      <c r="B160" s="2" t="s">
        <v>587</v>
      </c>
      <c r="C160" s="2" t="s">
        <v>391</v>
      </c>
      <c r="D160" s="3">
        <v>43792</v>
      </c>
      <c r="E160" s="2" t="s">
        <v>687</v>
      </c>
      <c r="F160" s="2" t="s">
        <v>492</v>
      </c>
      <c r="G160" s="3">
        <v>43877</v>
      </c>
      <c r="H160" s="3">
        <v>43887</v>
      </c>
      <c r="I160" s="22">
        <v>480</v>
      </c>
      <c r="J160" s="16">
        <v>9595.2000000000007</v>
      </c>
      <c r="K160" s="22">
        <v>480</v>
      </c>
      <c r="L160" s="38">
        <f t="shared" si="24"/>
        <v>9595.2000000000007</v>
      </c>
      <c r="M160" s="22">
        <v>0</v>
      </c>
      <c r="N160" s="38">
        <f t="shared" si="25"/>
        <v>0</v>
      </c>
      <c r="O160" s="22">
        <v>85</v>
      </c>
      <c r="P160" s="22">
        <f t="shared" si="26"/>
        <v>95</v>
      </c>
      <c r="Q160" s="34">
        <f t="shared" si="27"/>
        <v>1</v>
      </c>
      <c r="R160" s="34">
        <f t="shared" si="28"/>
        <v>1</v>
      </c>
      <c r="S160" s="37">
        <f t="shared" si="29"/>
        <v>0</v>
      </c>
      <c r="T160" s="55">
        <f t="shared" si="30"/>
        <v>0</v>
      </c>
      <c r="U160" s="37">
        <f t="shared" si="31"/>
        <v>0</v>
      </c>
      <c r="V160" s="55">
        <f t="shared" si="32"/>
        <v>0</v>
      </c>
      <c r="W160" s="57">
        <f t="shared" si="33"/>
        <v>10</v>
      </c>
      <c r="X160" s="4">
        <f t="shared" si="34"/>
        <v>10</v>
      </c>
      <c r="Y160" s="4" t="str">
        <f t="shared" si="35"/>
        <v>Late</v>
      </c>
      <c r="Z160" s="30"/>
    </row>
    <row r="161" spans="1:26" x14ac:dyDescent="0.75">
      <c r="A161" s="2" t="s">
        <v>205</v>
      </c>
      <c r="B161" s="2" t="s">
        <v>608</v>
      </c>
      <c r="C161" s="2" t="s">
        <v>392</v>
      </c>
      <c r="D161" s="3">
        <v>43792</v>
      </c>
      <c r="E161" s="2" t="s">
        <v>687</v>
      </c>
      <c r="F161" s="2" t="s">
        <v>492</v>
      </c>
      <c r="G161" s="3">
        <v>43877</v>
      </c>
      <c r="H161" s="3">
        <v>43887</v>
      </c>
      <c r="I161" s="22">
        <v>390</v>
      </c>
      <c r="J161" s="16">
        <v>9746.1</v>
      </c>
      <c r="K161" s="22">
        <v>390</v>
      </c>
      <c r="L161" s="38">
        <f t="shared" si="24"/>
        <v>9746.1</v>
      </c>
      <c r="M161" s="22">
        <v>0</v>
      </c>
      <c r="N161" s="38">
        <f t="shared" si="25"/>
        <v>0</v>
      </c>
      <c r="O161" s="22">
        <v>85</v>
      </c>
      <c r="P161" s="22">
        <f t="shared" si="26"/>
        <v>95</v>
      </c>
      <c r="Q161" s="34">
        <f t="shared" si="27"/>
        <v>1</v>
      </c>
      <c r="R161" s="34">
        <f t="shared" si="28"/>
        <v>1</v>
      </c>
      <c r="S161" s="37">
        <f t="shared" si="29"/>
        <v>0</v>
      </c>
      <c r="T161" s="55">
        <f t="shared" si="30"/>
        <v>0</v>
      </c>
      <c r="U161" s="37">
        <f t="shared" si="31"/>
        <v>0</v>
      </c>
      <c r="V161" s="55">
        <f t="shared" si="32"/>
        <v>0</v>
      </c>
      <c r="W161" s="57">
        <f t="shared" si="33"/>
        <v>10</v>
      </c>
      <c r="X161" s="4">
        <f t="shared" si="34"/>
        <v>10</v>
      </c>
      <c r="Y161" s="4" t="str">
        <f t="shared" si="35"/>
        <v>Late</v>
      </c>
      <c r="Z161" s="30"/>
    </row>
    <row r="162" spans="1:26" x14ac:dyDescent="0.75">
      <c r="A162" s="2" t="s">
        <v>207</v>
      </c>
      <c r="B162" s="2" t="s">
        <v>609</v>
      </c>
      <c r="C162" s="2" t="s">
        <v>393</v>
      </c>
      <c r="D162" s="3">
        <v>43792</v>
      </c>
      <c r="E162" s="2" t="s">
        <v>687</v>
      </c>
      <c r="F162" s="2" t="s">
        <v>492</v>
      </c>
      <c r="G162" s="3">
        <v>43877</v>
      </c>
      <c r="H162" s="3">
        <v>43887</v>
      </c>
      <c r="I162" s="22">
        <v>330</v>
      </c>
      <c r="J162" s="16">
        <v>8246.7000000000007</v>
      </c>
      <c r="K162" s="22">
        <v>330</v>
      </c>
      <c r="L162" s="38">
        <f t="shared" si="24"/>
        <v>8246.7000000000007</v>
      </c>
      <c r="M162" s="22">
        <v>0</v>
      </c>
      <c r="N162" s="38">
        <f t="shared" si="25"/>
        <v>0</v>
      </c>
      <c r="O162" s="22">
        <v>85</v>
      </c>
      <c r="P162" s="22">
        <f t="shared" si="26"/>
        <v>95</v>
      </c>
      <c r="Q162" s="34">
        <f t="shared" si="27"/>
        <v>1</v>
      </c>
      <c r="R162" s="34">
        <f t="shared" si="28"/>
        <v>1</v>
      </c>
      <c r="S162" s="37">
        <f t="shared" si="29"/>
        <v>0</v>
      </c>
      <c r="T162" s="55">
        <f t="shared" si="30"/>
        <v>0</v>
      </c>
      <c r="U162" s="37">
        <f t="shared" si="31"/>
        <v>0</v>
      </c>
      <c r="V162" s="55">
        <f t="shared" si="32"/>
        <v>0</v>
      </c>
      <c r="W162" s="57">
        <f t="shared" si="33"/>
        <v>10</v>
      </c>
      <c r="X162" s="4">
        <f t="shared" si="34"/>
        <v>10</v>
      </c>
      <c r="Y162" s="4" t="str">
        <f t="shared" si="35"/>
        <v>Late</v>
      </c>
      <c r="Z162" s="30"/>
    </row>
    <row r="163" spans="1:26" x14ac:dyDescent="0.75">
      <c r="A163" s="2" t="s">
        <v>112</v>
      </c>
      <c r="B163" s="2" t="s">
        <v>585</v>
      </c>
      <c r="C163" s="2" t="s">
        <v>394</v>
      </c>
      <c r="D163" s="3">
        <v>43792</v>
      </c>
      <c r="E163" s="2" t="s">
        <v>687</v>
      </c>
      <c r="F163" s="2" t="s">
        <v>492</v>
      </c>
      <c r="G163" s="3">
        <v>43877</v>
      </c>
      <c r="H163" s="3">
        <v>43887</v>
      </c>
      <c r="I163" s="22">
        <v>300</v>
      </c>
      <c r="J163" s="16">
        <v>7497</v>
      </c>
      <c r="K163" s="22">
        <v>300</v>
      </c>
      <c r="L163" s="38">
        <f t="shared" si="24"/>
        <v>7497</v>
      </c>
      <c r="M163" s="22">
        <v>21</v>
      </c>
      <c r="N163" s="38">
        <f t="shared" si="25"/>
        <v>524.79</v>
      </c>
      <c r="O163" s="22">
        <v>85</v>
      </c>
      <c r="P163" s="22">
        <f t="shared" si="26"/>
        <v>95</v>
      </c>
      <c r="Q163" s="34">
        <f t="shared" si="27"/>
        <v>1</v>
      </c>
      <c r="R163" s="34">
        <f t="shared" si="28"/>
        <v>0.93</v>
      </c>
      <c r="S163" s="37">
        <f t="shared" si="29"/>
        <v>0</v>
      </c>
      <c r="T163" s="55">
        <f t="shared" si="30"/>
        <v>0</v>
      </c>
      <c r="U163" s="37">
        <f t="shared" si="31"/>
        <v>0</v>
      </c>
      <c r="V163" s="55">
        <f t="shared" si="32"/>
        <v>0</v>
      </c>
      <c r="W163" s="57">
        <f t="shared" si="33"/>
        <v>10</v>
      </c>
      <c r="X163" s="4">
        <f t="shared" si="34"/>
        <v>10</v>
      </c>
      <c r="Y163" s="4" t="str">
        <f t="shared" si="35"/>
        <v>Late</v>
      </c>
      <c r="Z163" s="30"/>
    </row>
    <row r="164" spans="1:26" x14ac:dyDescent="0.75">
      <c r="A164" s="2" t="s">
        <v>66</v>
      </c>
      <c r="B164" s="2" t="s">
        <v>555</v>
      </c>
      <c r="C164" s="2" t="s">
        <v>395</v>
      </c>
      <c r="D164" s="3">
        <v>43792</v>
      </c>
      <c r="E164" s="2" t="s">
        <v>687</v>
      </c>
      <c r="F164" s="2" t="s">
        <v>492</v>
      </c>
      <c r="G164" s="3">
        <v>43877</v>
      </c>
      <c r="H164" s="3">
        <v>43887</v>
      </c>
      <c r="I164" s="22">
        <v>900</v>
      </c>
      <c r="J164" s="16">
        <v>17991</v>
      </c>
      <c r="K164" s="22">
        <v>972</v>
      </c>
      <c r="L164" s="38">
        <f t="shared" si="24"/>
        <v>19430.28</v>
      </c>
      <c r="M164" s="22">
        <v>0</v>
      </c>
      <c r="N164" s="38">
        <f t="shared" si="25"/>
        <v>0</v>
      </c>
      <c r="O164" s="22">
        <v>85</v>
      </c>
      <c r="P164" s="22">
        <f t="shared" si="26"/>
        <v>95</v>
      </c>
      <c r="Q164" s="34">
        <f t="shared" si="27"/>
        <v>1</v>
      </c>
      <c r="R164" s="34">
        <f t="shared" si="28"/>
        <v>1</v>
      </c>
      <c r="S164" s="37">
        <f t="shared" si="29"/>
        <v>0</v>
      </c>
      <c r="T164" s="55">
        <f t="shared" si="30"/>
        <v>0</v>
      </c>
      <c r="U164" s="37">
        <f t="shared" si="31"/>
        <v>0</v>
      </c>
      <c r="V164" s="55">
        <f t="shared" si="32"/>
        <v>0</v>
      </c>
      <c r="W164" s="57">
        <f t="shared" si="33"/>
        <v>10</v>
      </c>
      <c r="X164" s="4">
        <f t="shared" si="34"/>
        <v>10</v>
      </c>
      <c r="Y164" s="4" t="str">
        <f t="shared" si="35"/>
        <v>Late</v>
      </c>
      <c r="Z164" s="30"/>
    </row>
    <row r="165" spans="1:26" x14ac:dyDescent="0.75">
      <c r="A165" s="2" t="s">
        <v>397</v>
      </c>
      <c r="B165" s="2" t="s">
        <v>627</v>
      </c>
      <c r="C165" s="2" t="s">
        <v>398</v>
      </c>
      <c r="D165" s="3">
        <v>43792</v>
      </c>
      <c r="E165" s="2" t="s">
        <v>687</v>
      </c>
      <c r="F165" s="2" t="s">
        <v>492</v>
      </c>
      <c r="G165" s="3">
        <v>43877</v>
      </c>
      <c r="H165" s="3">
        <v>43887</v>
      </c>
      <c r="I165" s="22">
        <v>750</v>
      </c>
      <c r="J165" s="16">
        <v>14992.5</v>
      </c>
      <c r="K165" s="22">
        <v>750</v>
      </c>
      <c r="L165" s="38">
        <f t="shared" si="24"/>
        <v>14992.5</v>
      </c>
      <c r="M165" s="22">
        <v>0</v>
      </c>
      <c r="N165" s="38">
        <f t="shared" si="25"/>
        <v>0</v>
      </c>
      <c r="O165" s="22">
        <v>85</v>
      </c>
      <c r="P165" s="22">
        <f t="shared" si="26"/>
        <v>95</v>
      </c>
      <c r="Q165" s="34">
        <f t="shared" si="27"/>
        <v>1</v>
      </c>
      <c r="R165" s="34">
        <f t="shared" si="28"/>
        <v>1</v>
      </c>
      <c r="S165" s="37">
        <f t="shared" si="29"/>
        <v>0</v>
      </c>
      <c r="T165" s="55">
        <f t="shared" si="30"/>
        <v>0</v>
      </c>
      <c r="U165" s="37">
        <f t="shared" si="31"/>
        <v>0</v>
      </c>
      <c r="V165" s="55">
        <f t="shared" si="32"/>
        <v>0</v>
      </c>
      <c r="W165" s="57">
        <f t="shared" si="33"/>
        <v>10</v>
      </c>
      <c r="X165" s="4">
        <f t="shared" si="34"/>
        <v>10</v>
      </c>
      <c r="Y165" s="4" t="str">
        <f t="shared" si="35"/>
        <v>Late</v>
      </c>
      <c r="Z165" s="30"/>
    </row>
    <row r="166" spans="1:26" x14ac:dyDescent="0.75">
      <c r="A166" s="2" t="s">
        <v>399</v>
      </c>
      <c r="B166" s="2" t="s">
        <v>628</v>
      </c>
      <c r="C166" s="2" t="s">
        <v>400</v>
      </c>
      <c r="D166" s="3">
        <v>43792</v>
      </c>
      <c r="E166" s="2" t="s">
        <v>687</v>
      </c>
      <c r="F166" s="2" t="s">
        <v>492</v>
      </c>
      <c r="G166" s="3">
        <v>43877</v>
      </c>
      <c r="H166" s="3">
        <v>43887</v>
      </c>
      <c r="I166" s="22">
        <v>750</v>
      </c>
      <c r="J166" s="16">
        <v>14992.5</v>
      </c>
      <c r="K166" s="22">
        <v>38</v>
      </c>
      <c r="L166" s="38">
        <f t="shared" si="24"/>
        <v>759.62</v>
      </c>
      <c r="M166" s="22">
        <v>0</v>
      </c>
      <c r="N166" s="38">
        <f t="shared" si="25"/>
        <v>0</v>
      </c>
      <c r="O166" s="22">
        <v>85</v>
      </c>
      <c r="P166" s="22">
        <f t="shared" si="26"/>
        <v>95</v>
      </c>
      <c r="Q166" s="34">
        <f t="shared" si="27"/>
        <v>5.0666666666666665E-2</v>
      </c>
      <c r="R166" s="34">
        <f t="shared" si="28"/>
        <v>1</v>
      </c>
      <c r="S166" s="37">
        <f t="shared" si="29"/>
        <v>0</v>
      </c>
      <c r="T166" s="55">
        <f t="shared" si="30"/>
        <v>0</v>
      </c>
      <c r="U166" s="37">
        <f t="shared" si="31"/>
        <v>0</v>
      </c>
      <c r="V166" s="55">
        <f t="shared" si="32"/>
        <v>0</v>
      </c>
      <c r="W166" s="57">
        <f t="shared" si="33"/>
        <v>10</v>
      </c>
      <c r="X166" s="4">
        <f t="shared" si="34"/>
        <v>10</v>
      </c>
      <c r="Y166" s="4" t="str">
        <f t="shared" si="35"/>
        <v>Late</v>
      </c>
      <c r="Z166" s="30"/>
    </row>
    <row r="167" spans="1:26" x14ac:dyDescent="0.75">
      <c r="A167" s="2" t="s">
        <v>401</v>
      </c>
      <c r="B167" s="2" t="s">
        <v>629</v>
      </c>
      <c r="C167" s="2" t="s">
        <v>402</v>
      </c>
      <c r="D167" s="3">
        <v>43792</v>
      </c>
      <c r="E167" s="2" t="s">
        <v>687</v>
      </c>
      <c r="F167" s="2" t="s">
        <v>492</v>
      </c>
      <c r="G167" s="3">
        <v>43877</v>
      </c>
      <c r="H167" s="3">
        <v>43887</v>
      </c>
      <c r="I167" s="22">
        <v>390</v>
      </c>
      <c r="J167" s="16">
        <v>7796.1</v>
      </c>
      <c r="K167" s="22">
        <v>390</v>
      </c>
      <c r="L167" s="38">
        <f t="shared" si="24"/>
        <v>7796.1</v>
      </c>
      <c r="M167" s="22">
        <v>0</v>
      </c>
      <c r="N167" s="38">
        <f t="shared" si="25"/>
        <v>0</v>
      </c>
      <c r="O167" s="22">
        <v>85</v>
      </c>
      <c r="P167" s="22">
        <f t="shared" si="26"/>
        <v>95</v>
      </c>
      <c r="Q167" s="34">
        <f t="shared" si="27"/>
        <v>1</v>
      </c>
      <c r="R167" s="34">
        <f t="shared" si="28"/>
        <v>1</v>
      </c>
      <c r="S167" s="37">
        <f t="shared" si="29"/>
        <v>0</v>
      </c>
      <c r="T167" s="55">
        <f t="shared" si="30"/>
        <v>0</v>
      </c>
      <c r="U167" s="37">
        <f t="shared" si="31"/>
        <v>0</v>
      </c>
      <c r="V167" s="55">
        <f t="shared" si="32"/>
        <v>0</v>
      </c>
      <c r="W167" s="57">
        <f t="shared" si="33"/>
        <v>10</v>
      </c>
      <c r="X167" s="4">
        <f t="shared" si="34"/>
        <v>10</v>
      </c>
      <c r="Y167" s="4" t="str">
        <f t="shared" si="35"/>
        <v>Late</v>
      </c>
      <c r="Z167" s="30"/>
    </row>
    <row r="168" spans="1:26" x14ac:dyDescent="0.75">
      <c r="A168" s="2" t="s">
        <v>403</v>
      </c>
      <c r="B168" s="2" t="s">
        <v>630</v>
      </c>
      <c r="C168" s="2" t="s">
        <v>404</v>
      </c>
      <c r="D168" s="3">
        <v>43792</v>
      </c>
      <c r="E168" s="2" t="s">
        <v>687</v>
      </c>
      <c r="F168" s="2" t="s">
        <v>492</v>
      </c>
      <c r="G168" s="3">
        <v>43877</v>
      </c>
      <c r="H168" s="3">
        <v>43887</v>
      </c>
      <c r="I168" s="22">
        <v>750</v>
      </c>
      <c r="J168" s="16">
        <v>14992.5</v>
      </c>
      <c r="K168" s="22">
        <v>503</v>
      </c>
      <c r="L168" s="38">
        <f t="shared" si="24"/>
        <v>10054.969999999999</v>
      </c>
      <c r="M168" s="22">
        <v>60</v>
      </c>
      <c r="N168" s="38">
        <f t="shared" si="25"/>
        <v>1199.4000000000001</v>
      </c>
      <c r="O168" s="22">
        <v>85</v>
      </c>
      <c r="P168" s="22">
        <f t="shared" si="26"/>
        <v>95</v>
      </c>
      <c r="Q168" s="34">
        <f t="shared" si="27"/>
        <v>0.67066666666666663</v>
      </c>
      <c r="R168" s="34">
        <f t="shared" si="28"/>
        <v>0.88071570576540759</v>
      </c>
      <c r="S168" s="37">
        <f t="shared" si="29"/>
        <v>0</v>
      </c>
      <c r="T168" s="55">
        <f t="shared" si="30"/>
        <v>0</v>
      </c>
      <c r="U168" s="37">
        <f t="shared" si="31"/>
        <v>0</v>
      </c>
      <c r="V168" s="55">
        <f t="shared" si="32"/>
        <v>0</v>
      </c>
      <c r="W168" s="57">
        <f t="shared" si="33"/>
        <v>10</v>
      </c>
      <c r="X168" s="4">
        <f t="shared" si="34"/>
        <v>10</v>
      </c>
      <c r="Y168" s="4" t="str">
        <f t="shared" si="35"/>
        <v>Late</v>
      </c>
      <c r="Z168" s="30"/>
    </row>
    <row r="169" spans="1:26" x14ac:dyDescent="0.75">
      <c r="A169" s="2" t="s">
        <v>248</v>
      </c>
      <c r="B169" s="2" t="s">
        <v>612</v>
      </c>
      <c r="C169" s="2" t="s">
        <v>409</v>
      </c>
      <c r="D169" s="3">
        <v>43799</v>
      </c>
      <c r="E169" s="2" t="s">
        <v>687</v>
      </c>
      <c r="F169" s="2" t="s">
        <v>492</v>
      </c>
      <c r="G169" s="3">
        <v>43884</v>
      </c>
      <c r="H169" s="3">
        <v>43893</v>
      </c>
      <c r="I169" s="22">
        <v>1350</v>
      </c>
      <c r="J169" s="16">
        <v>40486.5</v>
      </c>
      <c r="K169" s="22">
        <v>1350</v>
      </c>
      <c r="L169" s="38">
        <f t="shared" si="24"/>
        <v>40486.5</v>
      </c>
      <c r="M169" s="22">
        <v>338</v>
      </c>
      <c r="N169" s="38">
        <f t="shared" si="25"/>
        <v>10136.620000000001</v>
      </c>
      <c r="O169" s="22">
        <v>85</v>
      </c>
      <c r="P169" s="22">
        <f t="shared" si="26"/>
        <v>94</v>
      </c>
      <c r="Q169" s="34">
        <f t="shared" si="27"/>
        <v>1</v>
      </c>
      <c r="R169" s="34">
        <f t="shared" si="28"/>
        <v>0.74962962962962965</v>
      </c>
      <c r="S169" s="37">
        <f t="shared" si="29"/>
        <v>0</v>
      </c>
      <c r="T169" s="55">
        <f t="shared" si="30"/>
        <v>0</v>
      </c>
      <c r="U169" s="37">
        <f t="shared" si="31"/>
        <v>0</v>
      </c>
      <c r="V169" s="55">
        <f t="shared" si="32"/>
        <v>0</v>
      </c>
      <c r="W169" s="57">
        <f t="shared" si="33"/>
        <v>9</v>
      </c>
      <c r="X169" s="4">
        <f t="shared" si="34"/>
        <v>9</v>
      </c>
      <c r="Y169" s="4" t="str">
        <f t="shared" si="35"/>
        <v>Late</v>
      </c>
      <c r="Z169" s="30"/>
    </row>
    <row r="170" spans="1:26" x14ac:dyDescent="0.75">
      <c r="A170" s="2" t="s">
        <v>25</v>
      </c>
      <c r="B170" s="2" t="s">
        <v>549</v>
      </c>
      <c r="C170" s="2" t="s">
        <v>410</v>
      </c>
      <c r="D170" s="3">
        <v>43799</v>
      </c>
      <c r="E170" s="2" t="s">
        <v>687</v>
      </c>
      <c r="F170" s="2" t="s">
        <v>492</v>
      </c>
      <c r="G170" s="3">
        <v>43884</v>
      </c>
      <c r="H170" s="3">
        <v>43894</v>
      </c>
      <c r="I170" s="22">
        <v>420</v>
      </c>
      <c r="J170" s="16">
        <v>8395.7999999999993</v>
      </c>
      <c r="K170" s="22">
        <v>420</v>
      </c>
      <c r="L170" s="38">
        <f t="shared" si="24"/>
        <v>8395.7999999999993</v>
      </c>
      <c r="M170" s="22">
        <v>0</v>
      </c>
      <c r="N170" s="38">
        <f t="shared" si="25"/>
        <v>0</v>
      </c>
      <c r="O170" s="22">
        <v>85</v>
      </c>
      <c r="P170" s="22">
        <f t="shared" si="26"/>
        <v>95</v>
      </c>
      <c r="Q170" s="34">
        <f t="shared" si="27"/>
        <v>1</v>
      </c>
      <c r="R170" s="34">
        <f t="shared" si="28"/>
        <v>1</v>
      </c>
      <c r="S170" s="37">
        <f t="shared" si="29"/>
        <v>0</v>
      </c>
      <c r="T170" s="55">
        <f t="shared" si="30"/>
        <v>0</v>
      </c>
      <c r="U170" s="37">
        <f t="shared" si="31"/>
        <v>0</v>
      </c>
      <c r="V170" s="55">
        <f t="shared" si="32"/>
        <v>0</v>
      </c>
      <c r="W170" s="57">
        <f t="shared" si="33"/>
        <v>10</v>
      </c>
      <c r="X170" s="4">
        <f t="shared" si="34"/>
        <v>10</v>
      </c>
      <c r="Y170" s="4" t="str">
        <f t="shared" si="35"/>
        <v>Late</v>
      </c>
      <c r="Z170" s="30"/>
    </row>
    <row r="171" spans="1:26" x14ac:dyDescent="0.75">
      <c r="A171" s="2" t="s">
        <v>179</v>
      </c>
      <c r="B171" s="2" t="s">
        <v>603</v>
      </c>
      <c r="C171" s="2" t="s">
        <v>411</v>
      </c>
      <c r="D171" s="3">
        <v>43799</v>
      </c>
      <c r="E171" s="2" t="s">
        <v>687</v>
      </c>
      <c r="F171" s="2" t="s">
        <v>492</v>
      </c>
      <c r="G171" s="3">
        <v>43884</v>
      </c>
      <c r="H171" s="3">
        <v>43894</v>
      </c>
      <c r="I171" s="22">
        <v>840</v>
      </c>
      <c r="J171" s="16">
        <v>16791.599999999999</v>
      </c>
      <c r="K171" s="22">
        <v>840</v>
      </c>
      <c r="L171" s="38">
        <f t="shared" si="24"/>
        <v>16791.599999999999</v>
      </c>
      <c r="M171" s="22">
        <v>0</v>
      </c>
      <c r="N171" s="38">
        <f t="shared" si="25"/>
        <v>0</v>
      </c>
      <c r="O171" s="22">
        <v>85</v>
      </c>
      <c r="P171" s="22">
        <f t="shared" si="26"/>
        <v>95</v>
      </c>
      <c r="Q171" s="34">
        <f t="shared" si="27"/>
        <v>1</v>
      </c>
      <c r="R171" s="34">
        <f t="shared" si="28"/>
        <v>1</v>
      </c>
      <c r="S171" s="37">
        <f t="shared" si="29"/>
        <v>0</v>
      </c>
      <c r="T171" s="55">
        <f t="shared" si="30"/>
        <v>0</v>
      </c>
      <c r="U171" s="37">
        <f t="shared" si="31"/>
        <v>0</v>
      </c>
      <c r="V171" s="55">
        <f t="shared" si="32"/>
        <v>0</v>
      </c>
      <c r="W171" s="57">
        <f t="shared" si="33"/>
        <v>10</v>
      </c>
      <c r="X171" s="4">
        <f t="shared" si="34"/>
        <v>10</v>
      </c>
      <c r="Y171" s="4" t="str">
        <f t="shared" si="35"/>
        <v>Late</v>
      </c>
      <c r="Z171" s="30"/>
    </row>
    <row r="172" spans="1:26" x14ac:dyDescent="0.75">
      <c r="A172" s="2" t="s">
        <v>113</v>
      </c>
      <c r="B172" s="2" t="s">
        <v>586</v>
      </c>
      <c r="C172" s="2" t="s">
        <v>412</v>
      </c>
      <c r="D172" s="3">
        <v>43799</v>
      </c>
      <c r="E172" s="2" t="s">
        <v>687</v>
      </c>
      <c r="F172" s="2" t="s">
        <v>492</v>
      </c>
      <c r="G172" s="3">
        <v>43884</v>
      </c>
      <c r="H172" s="3">
        <v>43894</v>
      </c>
      <c r="I172" s="22">
        <v>360</v>
      </c>
      <c r="J172" s="16">
        <v>7196.4</v>
      </c>
      <c r="K172" s="22">
        <v>360</v>
      </c>
      <c r="L172" s="38">
        <f t="shared" si="24"/>
        <v>7196.4</v>
      </c>
      <c r="M172" s="22">
        <v>0</v>
      </c>
      <c r="N172" s="38">
        <f t="shared" si="25"/>
        <v>0</v>
      </c>
      <c r="O172" s="22">
        <v>85</v>
      </c>
      <c r="P172" s="22">
        <f t="shared" si="26"/>
        <v>95</v>
      </c>
      <c r="Q172" s="34">
        <f t="shared" si="27"/>
        <v>1</v>
      </c>
      <c r="R172" s="34">
        <f t="shared" si="28"/>
        <v>1</v>
      </c>
      <c r="S172" s="37">
        <f t="shared" si="29"/>
        <v>0</v>
      </c>
      <c r="T172" s="55">
        <f t="shared" si="30"/>
        <v>0</v>
      </c>
      <c r="U172" s="37">
        <f t="shared" si="31"/>
        <v>0</v>
      </c>
      <c r="V172" s="55">
        <f t="shared" si="32"/>
        <v>0</v>
      </c>
      <c r="W172" s="57">
        <f t="shared" si="33"/>
        <v>10</v>
      </c>
      <c r="X172" s="4">
        <f t="shared" si="34"/>
        <v>10</v>
      </c>
      <c r="Y172" s="4" t="str">
        <f t="shared" si="35"/>
        <v>Late</v>
      </c>
      <c r="Z172" s="30"/>
    </row>
    <row r="173" spans="1:26" x14ac:dyDescent="0.75">
      <c r="A173" s="2" t="s">
        <v>145</v>
      </c>
      <c r="B173" s="2" t="s">
        <v>596</v>
      </c>
      <c r="C173" s="2" t="s">
        <v>413</v>
      </c>
      <c r="D173" s="3">
        <v>43799</v>
      </c>
      <c r="E173" s="2" t="s">
        <v>687</v>
      </c>
      <c r="F173" s="2" t="s">
        <v>492</v>
      </c>
      <c r="G173" s="3">
        <v>43884</v>
      </c>
      <c r="H173" s="3">
        <v>43894</v>
      </c>
      <c r="I173" s="22">
        <v>480</v>
      </c>
      <c r="J173" s="16">
        <v>9595.2000000000007</v>
      </c>
      <c r="K173" s="22">
        <v>480</v>
      </c>
      <c r="L173" s="38">
        <f t="shared" si="24"/>
        <v>9595.2000000000007</v>
      </c>
      <c r="M173" s="22">
        <v>0</v>
      </c>
      <c r="N173" s="38">
        <f t="shared" si="25"/>
        <v>0</v>
      </c>
      <c r="O173" s="22">
        <v>85</v>
      </c>
      <c r="P173" s="22">
        <f t="shared" si="26"/>
        <v>95</v>
      </c>
      <c r="Q173" s="34">
        <f t="shared" si="27"/>
        <v>1</v>
      </c>
      <c r="R173" s="34">
        <f t="shared" si="28"/>
        <v>1</v>
      </c>
      <c r="S173" s="37">
        <f t="shared" si="29"/>
        <v>0</v>
      </c>
      <c r="T173" s="55">
        <f t="shared" si="30"/>
        <v>0</v>
      </c>
      <c r="U173" s="37">
        <f t="shared" si="31"/>
        <v>0</v>
      </c>
      <c r="V173" s="55">
        <f t="shared" si="32"/>
        <v>0</v>
      </c>
      <c r="W173" s="57">
        <f t="shared" si="33"/>
        <v>10</v>
      </c>
      <c r="X173" s="4">
        <f t="shared" si="34"/>
        <v>10</v>
      </c>
      <c r="Y173" s="4" t="str">
        <f t="shared" si="35"/>
        <v>Late</v>
      </c>
      <c r="Z173" s="30"/>
    </row>
    <row r="174" spans="1:26" x14ac:dyDescent="0.75">
      <c r="A174" s="2" t="s">
        <v>114</v>
      </c>
      <c r="B174" s="2" t="s">
        <v>587</v>
      </c>
      <c r="C174" s="2" t="s">
        <v>414</v>
      </c>
      <c r="D174" s="3">
        <v>43799</v>
      </c>
      <c r="E174" s="2" t="s">
        <v>687</v>
      </c>
      <c r="F174" s="2" t="s">
        <v>492</v>
      </c>
      <c r="G174" s="3">
        <v>43884</v>
      </c>
      <c r="H174" s="3">
        <v>43894</v>
      </c>
      <c r="I174" s="22">
        <v>690</v>
      </c>
      <c r="J174" s="16">
        <v>13793.1</v>
      </c>
      <c r="K174" s="22">
        <v>690</v>
      </c>
      <c r="L174" s="38">
        <f t="shared" si="24"/>
        <v>13793.1</v>
      </c>
      <c r="M174" s="22">
        <v>0</v>
      </c>
      <c r="N174" s="38">
        <f t="shared" si="25"/>
        <v>0</v>
      </c>
      <c r="O174" s="22">
        <v>85</v>
      </c>
      <c r="P174" s="22">
        <f t="shared" si="26"/>
        <v>95</v>
      </c>
      <c r="Q174" s="34">
        <f t="shared" si="27"/>
        <v>1</v>
      </c>
      <c r="R174" s="34">
        <f t="shared" si="28"/>
        <v>1</v>
      </c>
      <c r="S174" s="37">
        <f t="shared" si="29"/>
        <v>0</v>
      </c>
      <c r="T174" s="55">
        <f t="shared" si="30"/>
        <v>0</v>
      </c>
      <c r="U174" s="37">
        <f t="shared" si="31"/>
        <v>0</v>
      </c>
      <c r="V174" s="55">
        <f t="shared" si="32"/>
        <v>0</v>
      </c>
      <c r="W174" s="57">
        <f t="shared" si="33"/>
        <v>10</v>
      </c>
      <c r="X174" s="4">
        <f t="shared" si="34"/>
        <v>10</v>
      </c>
      <c r="Y174" s="4" t="str">
        <f t="shared" si="35"/>
        <v>Late</v>
      </c>
      <c r="Z174" s="30"/>
    </row>
    <row r="175" spans="1:26" x14ac:dyDescent="0.75">
      <c r="A175" s="2" t="s">
        <v>66</v>
      </c>
      <c r="B175" s="2" t="s">
        <v>555</v>
      </c>
      <c r="C175" s="2" t="s">
        <v>415</v>
      </c>
      <c r="D175" s="3">
        <v>43799</v>
      </c>
      <c r="E175" s="2" t="s">
        <v>687</v>
      </c>
      <c r="F175" s="2" t="s">
        <v>492</v>
      </c>
      <c r="G175" s="3">
        <v>43884</v>
      </c>
      <c r="H175" s="3">
        <v>43894</v>
      </c>
      <c r="I175" s="22">
        <v>240</v>
      </c>
      <c r="J175" s="16">
        <v>4797.6000000000004</v>
      </c>
      <c r="K175" s="22">
        <v>240</v>
      </c>
      <c r="L175" s="38">
        <f t="shared" si="24"/>
        <v>4797.6000000000004</v>
      </c>
      <c r="M175" s="22">
        <v>0</v>
      </c>
      <c r="N175" s="38">
        <f t="shared" si="25"/>
        <v>0</v>
      </c>
      <c r="O175" s="22">
        <v>85</v>
      </c>
      <c r="P175" s="22">
        <f t="shared" si="26"/>
        <v>95</v>
      </c>
      <c r="Q175" s="34">
        <f t="shared" si="27"/>
        <v>1</v>
      </c>
      <c r="R175" s="34">
        <f t="shared" si="28"/>
        <v>1</v>
      </c>
      <c r="S175" s="37">
        <f t="shared" si="29"/>
        <v>0</v>
      </c>
      <c r="T175" s="55">
        <f t="shared" si="30"/>
        <v>0</v>
      </c>
      <c r="U175" s="37">
        <f t="shared" si="31"/>
        <v>0</v>
      </c>
      <c r="V175" s="55">
        <f t="shared" si="32"/>
        <v>0</v>
      </c>
      <c r="W175" s="57">
        <f t="shared" si="33"/>
        <v>10</v>
      </c>
      <c r="X175" s="4">
        <f t="shared" si="34"/>
        <v>10</v>
      </c>
      <c r="Y175" s="4" t="str">
        <f t="shared" si="35"/>
        <v>Late</v>
      </c>
      <c r="Z175" s="30"/>
    </row>
    <row r="176" spans="1:26" x14ac:dyDescent="0.75">
      <c r="A176" s="2" t="s">
        <v>57</v>
      </c>
      <c r="B176" s="2" t="s">
        <v>550</v>
      </c>
      <c r="C176" s="2" t="s">
        <v>416</v>
      </c>
      <c r="D176" s="3">
        <v>43799</v>
      </c>
      <c r="E176" s="2" t="s">
        <v>687</v>
      </c>
      <c r="F176" s="2" t="s">
        <v>492</v>
      </c>
      <c r="G176" s="3">
        <v>43884</v>
      </c>
      <c r="H176" s="3">
        <v>43894</v>
      </c>
      <c r="I176" s="22">
        <v>560</v>
      </c>
      <c r="J176" s="16">
        <v>11194.4</v>
      </c>
      <c r="K176" s="22">
        <v>560</v>
      </c>
      <c r="L176" s="38">
        <f t="shared" si="24"/>
        <v>11194.4</v>
      </c>
      <c r="M176" s="22">
        <v>0</v>
      </c>
      <c r="N176" s="38">
        <f t="shared" si="25"/>
        <v>0</v>
      </c>
      <c r="O176" s="22">
        <v>85</v>
      </c>
      <c r="P176" s="22">
        <f t="shared" si="26"/>
        <v>95</v>
      </c>
      <c r="Q176" s="34">
        <f t="shared" si="27"/>
        <v>1</v>
      </c>
      <c r="R176" s="34">
        <f t="shared" si="28"/>
        <v>1</v>
      </c>
      <c r="S176" s="37">
        <f t="shared" si="29"/>
        <v>0</v>
      </c>
      <c r="T176" s="55">
        <f t="shared" si="30"/>
        <v>0</v>
      </c>
      <c r="U176" s="37">
        <f t="shared" si="31"/>
        <v>0</v>
      </c>
      <c r="V176" s="55">
        <f t="shared" si="32"/>
        <v>0</v>
      </c>
      <c r="W176" s="57">
        <f t="shared" si="33"/>
        <v>10</v>
      </c>
      <c r="X176" s="4">
        <f t="shared" si="34"/>
        <v>10</v>
      </c>
      <c r="Y176" s="4" t="str">
        <f t="shared" si="35"/>
        <v>Late</v>
      </c>
      <c r="Z176" s="30"/>
    </row>
    <row r="177" spans="1:26" x14ac:dyDescent="0.75">
      <c r="A177" s="2" t="s">
        <v>111</v>
      </c>
      <c r="B177" s="2" t="s">
        <v>584</v>
      </c>
      <c r="C177" s="2" t="s">
        <v>417</v>
      </c>
      <c r="D177" s="3">
        <v>43799</v>
      </c>
      <c r="E177" s="2" t="s">
        <v>687</v>
      </c>
      <c r="F177" s="2" t="s">
        <v>492</v>
      </c>
      <c r="G177" s="3">
        <v>43884</v>
      </c>
      <c r="H177" s="3">
        <v>43894</v>
      </c>
      <c r="I177" s="22">
        <v>400</v>
      </c>
      <c r="J177" s="16">
        <v>7996</v>
      </c>
      <c r="K177" s="22">
        <v>400</v>
      </c>
      <c r="L177" s="38">
        <f t="shared" si="24"/>
        <v>7996</v>
      </c>
      <c r="M177" s="22">
        <v>0</v>
      </c>
      <c r="N177" s="38">
        <f t="shared" si="25"/>
        <v>0</v>
      </c>
      <c r="O177" s="22">
        <v>85</v>
      </c>
      <c r="P177" s="22">
        <f t="shared" si="26"/>
        <v>95</v>
      </c>
      <c r="Q177" s="34">
        <f t="shared" si="27"/>
        <v>1</v>
      </c>
      <c r="R177" s="34">
        <f t="shared" si="28"/>
        <v>1</v>
      </c>
      <c r="S177" s="37">
        <f t="shared" si="29"/>
        <v>0</v>
      </c>
      <c r="T177" s="55">
        <f t="shared" si="30"/>
        <v>0</v>
      </c>
      <c r="U177" s="37">
        <f t="shared" si="31"/>
        <v>0</v>
      </c>
      <c r="V177" s="55">
        <f t="shared" si="32"/>
        <v>0</v>
      </c>
      <c r="W177" s="57">
        <f t="shared" si="33"/>
        <v>10</v>
      </c>
      <c r="X177" s="4">
        <f t="shared" si="34"/>
        <v>10</v>
      </c>
      <c r="Y177" s="4" t="str">
        <f t="shared" si="35"/>
        <v>Late</v>
      </c>
      <c r="Z177" s="30"/>
    </row>
    <row r="178" spans="1:26" x14ac:dyDescent="0.75">
      <c r="A178" s="2" t="s">
        <v>422</v>
      </c>
      <c r="B178" s="2" t="s">
        <v>631</v>
      </c>
      <c r="C178" s="2" t="s">
        <v>423</v>
      </c>
      <c r="D178" s="3">
        <v>43806</v>
      </c>
      <c r="E178" s="2" t="s">
        <v>687</v>
      </c>
      <c r="F178" s="2" t="s">
        <v>492</v>
      </c>
      <c r="G178" s="3">
        <v>43891</v>
      </c>
      <c r="H178" s="3">
        <v>43901</v>
      </c>
      <c r="I178" s="22">
        <v>630</v>
      </c>
      <c r="J178" s="16">
        <v>25193.7</v>
      </c>
      <c r="K178" s="22">
        <v>630</v>
      </c>
      <c r="L178" s="38">
        <f t="shared" si="24"/>
        <v>25193.7</v>
      </c>
      <c r="M178" s="22">
        <v>0</v>
      </c>
      <c r="N178" s="38">
        <f t="shared" si="25"/>
        <v>0</v>
      </c>
      <c r="O178" s="22">
        <v>85</v>
      </c>
      <c r="P178" s="22">
        <f t="shared" si="26"/>
        <v>95</v>
      </c>
      <c r="Q178" s="34">
        <f t="shared" si="27"/>
        <v>1</v>
      </c>
      <c r="R178" s="34">
        <f t="shared" si="28"/>
        <v>1</v>
      </c>
      <c r="S178" s="37">
        <f t="shared" si="29"/>
        <v>0</v>
      </c>
      <c r="T178" s="55">
        <f t="shared" si="30"/>
        <v>0</v>
      </c>
      <c r="U178" s="37">
        <f t="shared" si="31"/>
        <v>0</v>
      </c>
      <c r="V178" s="55">
        <f t="shared" si="32"/>
        <v>0</v>
      </c>
      <c r="W178" s="57">
        <f t="shared" si="33"/>
        <v>10</v>
      </c>
      <c r="X178" s="4">
        <f t="shared" si="34"/>
        <v>10</v>
      </c>
      <c r="Y178" s="4" t="str">
        <f t="shared" si="35"/>
        <v>Late</v>
      </c>
      <c r="Z178" s="30"/>
    </row>
    <row r="179" spans="1:26" x14ac:dyDescent="0.75">
      <c r="A179" s="2" t="s">
        <v>25</v>
      </c>
      <c r="B179" s="2" t="s">
        <v>549</v>
      </c>
      <c r="C179" s="2" t="s">
        <v>424</v>
      </c>
      <c r="D179" s="3">
        <v>43806</v>
      </c>
      <c r="E179" s="2" t="s">
        <v>687</v>
      </c>
      <c r="F179" s="2" t="s">
        <v>492</v>
      </c>
      <c r="G179" s="3">
        <v>43891</v>
      </c>
      <c r="H179" s="3">
        <v>43901</v>
      </c>
      <c r="I179" s="22">
        <v>690</v>
      </c>
      <c r="J179" s="16">
        <v>13793.1</v>
      </c>
      <c r="K179" s="22">
        <v>690</v>
      </c>
      <c r="L179" s="38">
        <f t="shared" si="24"/>
        <v>13793.1</v>
      </c>
      <c r="M179" s="22">
        <v>35</v>
      </c>
      <c r="N179" s="38">
        <f t="shared" si="25"/>
        <v>699.65</v>
      </c>
      <c r="O179" s="22">
        <v>85</v>
      </c>
      <c r="P179" s="22">
        <f t="shared" si="26"/>
        <v>95</v>
      </c>
      <c r="Q179" s="34">
        <f t="shared" si="27"/>
        <v>1</v>
      </c>
      <c r="R179" s="34">
        <f t="shared" si="28"/>
        <v>0.94927536231884058</v>
      </c>
      <c r="S179" s="37">
        <f t="shared" si="29"/>
        <v>0</v>
      </c>
      <c r="T179" s="55">
        <f t="shared" si="30"/>
        <v>0</v>
      </c>
      <c r="U179" s="37">
        <f t="shared" si="31"/>
        <v>0</v>
      </c>
      <c r="V179" s="55">
        <f t="shared" si="32"/>
        <v>0</v>
      </c>
      <c r="W179" s="57">
        <f t="shared" si="33"/>
        <v>10</v>
      </c>
      <c r="X179" s="4">
        <f t="shared" si="34"/>
        <v>10</v>
      </c>
      <c r="Y179" s="4" t="str">
        <f t="shared" si="35"/>
        <v>Late</v>
      </c>
      <c r="Z179" s="30"/>
    </row>
    <row r="180" spans="1:26" x14ac:dyDescent="0.75">
      <c r="A180" s="2" t="s">
        <v>145</v>
      </c>
      <c r="B180" s="2" t="s">
        <v>596</v>
      </c>
      <c r="C180" s="2" t="s">
        <v>425</v>
      </c>
      <c r="D180" s="3">
        <v>43806</v>
      </c>
      <c r="E180" s="2" t="s">
        <v>687</v>
      </c>
      <c r="F180" s="2" t="s">
        <v>492</v>
      </c>
      <c r="G180" s="3">
        <v>43891</v>
      </c>
      <c r="H180" s="3">
        <v>43901</v>
      </c>
      <c r="I180" s="22">
        <v>420</v>
      </c>
      <c r="J180" s="16">
        <v>8395.7999999999993</v>
      </c>
      <c r="K180" s="22">
        <v>420</v>
      </c>
      <c r="L180" s="38">
        <f t="shared" si="24"/>
        <v>8395.7999999999993</v>
      </c>
      <c r="M180" s="22">
        <v>0</v>
      </c>
      <c r="N180" s="38">
        <f t="shared" si="25"/>
        <v>0</v>
      </c>
      <c r="O180" s="22">
        <v>85</v>
      </c>
      <c r="P180" s="22">
        <f t="shared" si="26"/>
        <v>95</v>
      </c>
      <c r="Q180" s="34">
        <f t="shared" si="27"/>
        <v>1</v>
      </c>
      <c r="R180" s="34">
        <f t="shared" si="28"/>
        <v>1</v>
      </c>
      <c r="S180" s="37">
        <f t="shared" si="29"/>
        <v>0</v>
      </c>
      <c r="T180" s="55">
        <f t="shared" si="30"/>
        <v>0</v>
      </c>
      <c r="U180" s="37">
        <f t="shared" si="31"/>
        <v>0</v>
      </c>
      <c r="V180" s="55">
        <f t="shared" si="32"/>
        <v>0</v>
      </c>
      <c r="W180" s="57">
        <f t="shared" si="33"/>
        <v>10</v>
      </c>
      <c r="X180" s="4">
        <f t="shared" si="34"/>
        <v>10</v>
      </c>
      <c r="Y180" s="4" t="str">
        <f t="shared" si="35"/>
        <v>Late</v>
      </c>
      <c r="Z180" s="30"/>
    </row>
    <row r="181" spans="1:26" x14ac:dyDescent="0.75">
      <c r="A181" s="2" t="s">
        <v>66</v>
      </c>
      <c r="B181" s="2" t="s">
        <v>555</v>
      </c>
      <c r="C181" s="2" t="s">
        <v>426</v>
      </c>
      <c r="D181" s="3">
        <v>43806</v>
      </c>
      <c r="E181" s="2" t="s">
        <v>687</v>
      </c>
      <c r="F181" s="2" t="s">
        <v>492</v>
      </c>
      <c r="G181" s="3">
        <v>43891</v>
      </c>
      <c r="H181" s="3">
        <v>43901</v>
      </c>
      <c r="I181" s="22">
        <v>630</v>
      </c>
      <c r="J181" s="16">
        <v>12593.7</v>
      </c>
      <c r="K181" s="22">
        <v>630</v>
      </c>
      <c r="L181" s="38">
        <f t="shared" si="24"/>
        <v>12593.7</v>
      </c>
      <c r="M181" s="22">
        <v>0</v>
      </c>
      <c r="N181" s="38">
        <f t="shared" si="25"/>
        <v>0</v>
      </c>
      <c r="O181" s="22">
        <v>85</v>
      </c>
      <c r="P181" s="22">
        <f t="shared" si="26"/>
        <v>95</v>
      </c>
      <c r="Q181" s="34">
        <f t="shared" si="27"/>
        <v>1</v>
      </c>
      <c r="R181" s="34">
        <f t="shared" si="28"/>
        <v>1</v>
      </c>
      <c r="S181" s="37">
        <f t="shared" si="29"/>
        <v>0</v>
      </c>
      <c r="T181" s="55">
        <f t="shared" si="30"/>
        <v>0</v>
      </c>
      <c r="U181" s="37">
        <f t="shared" si="31"/>
        <v>0</v>
      </c>
      <c r="V181" s="55">
        <f t="shared" si="32"/>
        <v>0</v>
      </c>
      <c r="W181" s="57">
        <f t="shared" si="33"/>
        <v>10</v>
      </c>
      <c r="X181" s="4">
        <f t="shared" si="34"/>
        <v>10</v>
      </c>
      <c r="Y181" s="4" t="str">
        <f t="shared" si="35"/>
        <v>Late</v>
      </c>
      <c r="Z181" s="30"/>
    </row>
    <row r="182" spans="1:26" x14ac:dyDescent="0.75">
      <c r="A182" s="2" t="s">
        <v>100</v>
      </c>
      <c r="B182" s="2" t="s">
        <v>577</v>
      </c>
      <c r="C182" s="2" t="s">
        <v>427</v>
      </c>
      <c r="D182" s="3">
        <v>43806</v>
      </c>
      <c r="E182" s="2" t="s">
        <v>687</v>
      </c>
      <c r="F182" s="2" t="s">
        <v>492</v>
      </c>
      <c r="G182" s="3">
        <v>43891</v>
      </c>
      <c r="H182" s="3">
        <v>43901</v>
      </c>
      <c r="I182" s="22">
        <v>200</v>
      </c>
      <c r="J182" s="16">
        <v>3998</v>
      </c>
      <c r="K182" s="22">
        <v>200</v>
      </c>
      <c r="L182" s="38">
        <f t="shared" si="24"/>
        <v>3998</v>
      </c>
      <c r="M182" s="22">
        <v>0</v>
      </c>
      <c r="N182" s="38">
        <f t="shared" si="25"/>
        <v>0</v>
      </c>
      <c r="O182" s="22">
        <v>85</v>
      </c>
      <c r="P182" s="22">
        <f t="shared" si="26"/>
        <v>95</v>
      </c>
      <c r="Q182" s="34">
        <f t="shared" si="27"/>
        <v>1</v>
      </c>
      <c r="R182" s="34">
        <f t="shared" si="28"/>
        <v>1</v>
      </c>
      <c r="S182" s="37">
        <f t="shared" si="29"/>
        <v>0</v>
      </c>
      <c r="T182" s="55">
        <f t="shared" si="30"/>
        <v>0</v>
      </c>
      <c r="U182" s="37">
        <f t="shared" si="31"/>
        <v>0</v>
      </c>
      <c r="V182" s="55">
        <f t="shared" si="32"/>
        <v>0</v>
      </c>
      <c r="W182" s="57">
        <f t="shared" si="33"/>
        <v>10</v>
      </c>
      <c r="X182" s="4">
        <f t="shared" si="34"/>
        <v>10</v>
      </c>
      <c r="Y182" s="4" t="str">
        <f t="shared" si="35"/>
        <v>Late</v>
      </c>
      <c r="Z182" s="30"/>
    </row>
    <row r="183" spans="1:26" x14ac:dyDescent="0.75">
      <c r="A183" s="2" t="s">
        <v>76</v>
      </c>
      <c r="B183" s="2" t="s">
        <v>561</v>
      </c>
      <c r="C183" s="2" t="s">
        <v>429</v>
      </c>
      <c r="D183" s="3">
        <v>43820</v>
      </c>
      <c r="E183" s="2" t="s">
        <v>687</v>
      </c>
      <c r="F183" s="2" t="s">
        <v>492</v>
      </c>
      <c r="G183" s="3">
        <v>43905</v>
      </c>
      <c r="H183" s="3">
        <v>43906</v>
      </c>
      <c r="I183" s="22">
        <v>32</v>
      </c>
      <c r="J183" s="16">
        <v>2879.68</v>
      </c>
      <c r="K183" s="22">
        <v>32</v>
      </c>
      <c r="L183" s="38">
        <f t="shared" si="24"/>
        <v>2879.68</v>
      </c>
      <c r="M183" s="22">
        <v>0</v>
      </c>
      <c r="N183" s="38">
        <f t="shared" si="25"/>
        <v>0</v>
      </c>
      <c r="O183" s="22">
        <v>85</v>
      </c>
      <c r="P183" s="22">
        <f t="shared" si="26"/>
        <v>86</v>
      </c>
      <c r="Q183" s="34">
        <f t="shared" si="27"/>
        <v>1</v>
      </c>
      <c r="R183" s="34">
        <f t="shared" si="28"/>
        <v>1</v>
      </c>
      <c r="S183" s="37">
        <f t="shared" si="29"/>
        <v>1</v>
      </c>
      <c r="T183" s="55">
        <f t="shared" si="30"/>
        <v>2879.68</v>
      </c>
      <c r="U183" s="37">
        <f t="shared" si="31"/>
        <v>1</v>
      </c>
      <c r="V183" s="55">
        <f t="shared" si="32"/>
        <v>2879.68</v>
      </c>
      <c r="W183" s="57">
        <f t="shared" si="33"/>
        <v>1</v>
      </c>
      <c r="X183" s="4">
        <f t="shared" si="34"/>
        <v>1</v>
      </c>
      <c r="Y183" s="4" t="str">
        <f t="shared" si="35"/>
        <v>OK</v>
      </c>
      <c r="Z183" s="30"/>
    </row>
    <row r="184" spans="1:26" x14ac:dyDescent="0.75">
      <c r="A184" s="2" t="s">
        <v>77</v>
      </c>
      <c r="B184" s="2" t="s">
        <v>562</v>
      </c>
      <c r="C184" s="2" t="s">
        <v>430</v>
      </c>
      <c r="D184" s="3">
        <v>43820</v>
      </c>
      <c r="E184" s="2" t="s">
        <v>687</v>
      </c>
      <c r="F184" s="2" t="s">
        <v>492</v>
      </c>
      <c r="G184" s="3">
        <v>43905</v>
      </c>
      <c r="H184" s="3">
        <v>43906</v>
      </c>
      <c r="I184" s="22">
        <v>112</v>
      </c>
      <c r="J184" s="16">
        <v>13438.88</v>
      </c>
      <c r="K184" s="22">
        <v>112</v>
      </c>
      <c r="L184" s="38">
        <f t="shared" si="24"/>
        <v>13438.88</v>
      </c>
      <c r="M184" s="22">
        <v>0</v>
      </c>
      <c r="N184" s="38">
        <f t="shared" si="25"/>
        <v>0</v>
      </c>
      <c r="O184" s="22">
        <v>85</v>
      </c>
      <c r="P184" s="22">
        <f t="shared" si="26"/>
        <v>86</v>
      </c>
      <c r="Q184" s="34">
        <f t="shared" si="27"/>
        <v>1</v>
      </c>
      <c r="R184" s="34">
        <f t="shared" si="28"/>
        <v>1</v>
      </c>
      <c r="S184" s="37">
        <f t="shared" si="29"/>
        <v>1</v>
      </c>
      <c r="T184" s="55">
        <f t="shared" si="30"/>
        <v>13438.88</v>
      </c>
      <c r="U184" s="37">
        <f t="shared" si="31"/>
        <v>1</v>
      </c>
      <c r="V184" s="55">
        <f t="shared" si="32"/>
        <v>13438.88</v>
      </c>
      <c r="W184" s="57">
        <f t="shared" si="33"/>
        <v>1</v>
      </c>
      <c r="X184" s="4">
        <f t="shared" si="34"/>
        <v>1</v>
      </c>
      <c r="Y184" s="4" t="str">
        <f t="shared" si="35"/>
        <v>OK</v>
      </c>
      <c r="Z184" s="30"/>
    </row>
    <row r="185" spans="1:26" x14ac:dyDescent="0.75">
      <c r="A185" s="2" t="s">
        <v>248</v>
      </c>
      <c r="B185" s="2" t="s">
        <v>612</v>
      </c>
      <c r="C185" s="2" t="s">
        <v>431</v>
      </c>
      <c r="D185" s="3">
        <v>43813</v>
      </c>
      <c r="E185" s="2" t="s">
        <v>687</v>
      </c>
      <c r="F185" s="2" t="s">
        <v>492</v>
      </c>
      <c r="G185" s="3">
        <v>43898</v>
      </c>
      <c r="H185" s="3">
        <v>43907</v>
      </c>
      <c r="I185" s="22">
        <v>690</v>
      </c>
      <c r="J185" s="16">
        <v>20693.099999999999</v>
      </c>
      <c r="K185" s="22">
        <v>690</v>
      </c>
      <c r="L185" s="38">
        <f t="shared" si="24"/>
        <v>20693.099999999999</v>
      </c>
      <c r="M185" s="22">
        <v>0</v>
      </c>
      <c r="N185" s="38">
        <f t="shared" si="25"/>
        <v>0</v>
      </c>
      <c r="O185" s="22">
        <v>85</v>
      </c>
      <c r="P185" s="22">
        <f t="shared" si="26"/>
        <v>94</v>
      </c>
      <c r="Q185" s="34">
        <f t="shared" si="27"/>
        <v>1</v>
      </c>
      <c r="R185" s="34">
        <f t="shared" si="28"/>
        <v>1</v>
      </c>
      <c r="S185" s="37">
        <f t="shared" si="29"/>
        <v>0</v>
      </c>
      <c r="T185" s="55">
        <f t="shared" si="30"/>
        <v>0</v>
      </c>
      <c r="U185" s="37">
        <f t="shared" si="31"/>
        <v>0</v>
      </c>
      <c r="V185" s="55">
        <f t="shared" si="32"/>
        <v>0</v>
      </c>
      <c r="W185" s="57">
        <f t="shared" si="33"/>
        <v>9</v>
      </c>
      <c r="X185" s="4">
        <f t="shared" si="34"/>
        <v>9</v>
      </c>
      <c r="Y185" s="4" t="str">
        <f t="shared" si="35"/>
        <v>Late</v>
      </c>
      <c r="Z185" s="30"/>
    </row>
    <row r="186" spans="1:26" x14ac:dyDescent="0.75">
      <c r="A186" s="2" t="s">
        <v>25</v>
      </c>
      <c r="B186" s="2" t="s">
        <v>549</v>
      </c>
      <c r="C186" s="2" t="s">
        <v>432</v>
      </c>
      <c r="D186" s="3">
        <v>43813</v>
      </c>
      <c r="E186" s="2" t="s">
        <v>687</v>
      </c>
      <c r="F186" s="2" t="s">
        <v>492</v>
      </c>
      <c r="G186" s="3">
        <v>43898</v>
      </c>
      <c r="H186" s="3">
        <v>43908</v>
      </c>
      <c r="I186" s="22">
        <v>690</v>
      </c>
      <c r="J186" s="16">
        <v>13793.1</v>
      </c>
      <c r="K186" s="22">
        <v>545</v>
      </c>
      <c r="L186" s="38">
        <f t="shared" si="24"/>
        <v>10894.55</v>
      </c>
      <c r="M186" s="22">
        <v>0</v>
      </c>
      <c r="N186" s="38">
        <f t="shared" si="25"/>
        <v>0</v>
      </c>
      <c r="O186" s="22">
        <v>85</v>
      </c>
      <c r="P186" s="22">
        <f t="shared" si="26"/>
        <v>95</v>
      </c>
      <c r="Q186" s="34">
        <f t="shared" si="27"/>
        <v>0.78985507246376807</v>
      </c>
      <c r="R186" s="34">
        <f t="shared" si="28"/>
        <v>1</v>
      </c>
      <c r="S186" s="37">
        <f t="shared" si="29"/>
        <v>0</v>
      </c>
      <c r="T186" s="55">
        <f t="shared" si="30"/>
        <v>0</v>
      </c>
      <c r="U186" s="37">
        <f t="shared" si="31"/>
        <v>0</v>
      </c>
      <c r="V186" s="55">
        <f t="shared" si="32"/>
        <v>0</v>
      </c>
      <c r="W186" s="57">
        <f t="shared" si="33"/>
        <v>10</v>
      </c>
      <c r="X186" s="4">
        <f t="shared" si="34"/>
        <v>10</v>
      </c>
      <c r="Y186" s="4" t="str">
        <f t="shared" si="35"/>
        <v>Late</v>
      </c>
      <c r="Z186" s="30"/>
    </row>
    <row r="187" spans="1:26" x14ac:dyDescent="0.75">
      <c r="A187" s="2" t="s">
        <v>113</v>
      </c>
      <c r="B187" s="2" t="s">
        <v>586</v>
      </c>
      <c r="C187" s="2" t="s">
        <v>433</v>
      </c>
      <c r="D187" s="3">
        <v>43813</v>
      </c>
      <c r="E187" s="2" t="s">
        <v>687</v>
      </c>
      <c r="F187" s="2" t="s">
        <v>492</v>
      </c>
      <c r="G187" s="3">
        <v>43898</v>
      </c>
      <c r="H187" s="3">
        <v>43908</v>
      </c>
      <c r="I187" s="22">
        <v>330</v>
      </c>
      <c r="J187" s="16">
        <v>6596.7</v>
      </c>
      <c r="K187" s="22">
        <v>330</v>
      </c>
      <c r="L187" s="38">
        <f t="shared" si="24"/>
        <v>6596.7</v>
      </c>
      <c r="M187" s="22">
        <v>0</v>
      </c>
      <c r="N187" s="38">
        <f t="shared" si="25"/>
        <v>0</v>
      </c>
      <c r="O187" s="22">
        <v>85</v>
      </c>
      <c r="P187" s="22">
        <f t="shared" si="26"/>
        <v>95</v>
      </c>
      <c r="Q187" s="34">
        <f t="shared" si="27"/>
        <v>1</v>
      </c>
      <c r="R187" s="34">
        <f t="shared" si="28"/>
        <v>1</v>
      </c>
      <c r="S187" s="37">
        <f t="shared" si="29"/>
        <v>0</v>
      </c>
      <c r="T187" s="55">
        <f t="shared" si="30"/>
        <v>0</v>
      </c>
      <c r="U187" s="37">
        <f t="shared" si="31"/>
        <v>0</v>
      </c>
      <c r="V187" s="55">
        <f t="shared" si="32"/>
        <v>0</v>
      </c>
      <c r="W187" s="57">
        <f t="shared" si="33"/>
        <v>10</v>
      </c>
      <c r="X187" s="4">
        <f t="shared" si="34"/>
        <v>10</v>
      </c>
      <c r="Y187" s="4" t="str">
        <f t="shared" si="35"/>
        <v>Late</v>
      </c>
      <c r="Z187" s="30"/>
    </row>
    <row r="188" spans="1:26" x14ac:dyDescent="0.75">
      <c r="A188" s="2" t="s">
        <v>145</v>
      </c>
      <c r="B188" s="2" t="s">
        <v>596</v>
      </c>
      <c r="C188" s="2" t="s">
        <v>434</v>
      </c>
      <c r="D188" s="3">
        <v>43813</v>
      </c>
      <c r="E188" s="2" t="s">
        <v>687</v>
      </c>
      <c r="F188" s="2" t="s">
        <v>492</v>
      </c>
      <c r="G188" s="3">
        <v>43898</v>
      </c>
      <c r="H188" s="3">
        <v>43908</v>
      </c>
      <c r="I188" s="22">
        <v>210</v>
      </c>
      <c r="J188" s="16">
        <v>4197.8999999999996</v>
      </c>
      <c r="K188" s="22">
        <v>42</v>
      </c>
      <c r="L188" s="38">
        <f t="shared" si="24"/>
        <v>839.57999999999993</v>
      </c>
      <c r="M188" s="22">
        <v>0</v>
      </c>
      <c r="N188" s="38">
        <f t="shared" si="25"/>
        <v>0</v>
      </c>
      <c r="O188" s="22">
        <v>85</v>
      </c>
      <c r="P188" s="22">
        <f t="shared" si="26"/>
        <v>95</v>
      </c>
      <c r="Q188" s="34">
        <f t="shared" si="27"/>
        <v>0.2</v>
      </c>
      <c r="R188" s="34">
        <f t="shared" si="28"/>
        <v>1</v>
      </c>
      <c r="S188" s="37">
        <f t="shared" si="29"/>
        <v>0</v>
      </c>
      <c r="T188" s="55">
        <f t="shared" si="30"/>
        <v>0</v>
      </c>
      <c r="U188" s="37">
        <f t="shared" si="31"/>
        <v>0</v>
      </c>
      <c r="V188" s="55">
        <f t="shared" si="32"/>
        <v>0</v>
      </c>
      <c r="W188" s="57">
        <f t="shared" si="33"/>
        <v>10</v>
      </c>
      <c r="X188" s="4">
        <f t="shared" si="34"/>
        <v>10</v>
      </c>
      <c r="Y188" s="4" t="str">
        <f t="shared" si="35"/>
        <v>Late</v>
      </c>
      <c r="Z188" s="30"/>
    </row>
    <row r="189" spans="1:26" x14ac:dyDescent="0.75">
      <c r="A189" s="2" t="s">
        <v>114</v>
      </c>
      <c r="B189" s="2" t="s">
        <v>587</v>
      </c>
      <c r="C189" s="2" t="s">
        <v>435</v>
      </c>
      <c r="D189" s="3">
        <v>43813</v>
      </c>
      <c r="E189" s="2" t="s">
        <v>687</v>
      </c>
      <c r="F189" s="2" t="s">
        <v>492</v>
      </c>
      <c r="G189" s="3">
        <v>43898</v>
      </c>
      <c r="H189" s="3">
        <v>43908</v>
      </c>
      <c r="I189" s="22">
        <v>330</v>
      </c>
      <c r="J189" s="16">
        <v>6596.7</v>
      </c>
      <c r="K189" s="22">
        <v>330</v>
      </c>
      <c r="L189" s="38">
        <f t="shared" si="24"/>
        <v>6596.7</v>
      </c>
      <c r="M189" s="22">
        <v>56</v>
      </c>
      <c r="N189" s="38">
        <f t="shared" si="25"/>
        <v>1119.44</v>
      </c>
      <c r="O189" s="22">
        <v>85</v>
      </c>
      <c r="P189" s="22">
        <f t="shared" si="26"/>
        <v>95</v>
      </c>
      <c r="Q189" s="34">
        <f t="shared" si="27"/>
        <v>1</v>
      </c>
      <c r="R189" s="34">
        <f t="shared" si="28"/>
        <v>0.83030303030303032</v>
      </c>
      <c r="S189" s="37">
        <f t="shared" si="29"/>
        <v>0</v>
      </c>
      <c r="T189" s="55">
        <f t="shared" si="30"/>
        <v>0</v>
      </c>
      <c r="U189" s="37">
        <f t="shared" si="31"/>
        <v>0</v>
      </c>
      <c r="V189" s="55">
        <f t="shared" si="32"/>
        <v>0</v>
      </c>
      <c r="W189" s="57">
        <f t="shared" si="33"/>
        <v>10</v>
      </c>
      <c r="X189" s="4">
        <f t="shared" si="34"/>
        <v>10</v>
      </c>
      <c r="Y189" s="4" t="str">
        <f t="shared" si="35"/>
        <v>Late</v>
      </c>
      <c r="Z189" s="30"/>
    </row>
    <row r="190" spans="1:26" x14ac:dyDescent="0.75">
      <c r="A190" s="2" t="s">
        <v>66</v>
      </c>
      <c r="B190" s="2" t="s">
        <v>555</v>
      </c>
      <c r="C190" s="2" t="s">
        <v>436</v>
      </c>
      <c r="D190" s="3">
        <v>43813</v>
      </c>
      <c r="E190" s="2" t="s">
        <v>687</v>
      </c>
      <c r="F190" s="2" t="s">
        <v>492</v>
      </c>
      <c r="G190" s="3">
        <v>43898</v>
      </c>
      <c r="H190" s="3">
        <v>43908</v>
      </c>
      <c r="I190" s="22">
        <v>390</v>
      </c>
      <c r="J190" s="16">
        <v>7796.1</v>
      </c>
      <c r="K190" s="22">
        <v>390</v>
      </c>
      <c r="L190" s="38">
        <f t="shared" si="24"/>
        <v>7796.1</v>
      </c>
      <c r="M190" s="22">
        <v>0</v>
      </c>
      <c r="N190" s="38">
        <f t="shared" si="25"/>
        <v>0</v>
      </c>
      <c r="O190" s="22">
        <v>85</v>
      </c>
      <c r="P190" s="22">
        <f t="shared" si="26"/>
        <v>95</v>
      </c>
      <c r="Q190" s="34">
        <f t="shared" si="27"/>
        <v>1</v>
      </c>
      <c r="R190" s="34">
        <f t="shared" si="28"/>
        <v>1</v>
      </c>
      <c r="S190" s="37">
        <f t="shared" si="29"/>
        <v>0</v>
      </c>
      <c r="T190" s="55">
        <f t="shared" si="30"/>
        <v>0</v>
      </c>
      <c r="U190" s="37">
        <f t="shared" si="31"/>
        <v>0</v>
      </c>
      <c r="V190" s="55">
        <f t="shared" si="32"/>
        <v>0</v>
      </c>
      <c r="W190" s="57">
        <f t="shared" si="33"/>
        <v>10</v>
      </c>
      <c r="X190" s="4">
        <f t="shared" si="34"/>
        <v>10</v>
      </c>
      <c r="Y190" s="4" t="str">
        <f t="shared" si="35"/>
        <v>Late</v>
      </c>
      <c r="Z190" s="30"/>
    </row>
    <row r="191" spans="1:26" x14ac:dyDescent="0.75">
      <c r="A191" s="2" t="s">
        <v>57</v>
      </c>
      <c r="B191" s="2" t="s">
        <v>550</v>
      </c>
      <c r="C191" s="2" t="s">
        <v>437</v>
      </c>
      <c r="D191" s="3">
        <v>43813</v>
      </c>
      <c r="E191" s="2" t="s">
        <v>687</v>
      </c>
      <c r="F191" s="2" t="s">
        <v>492</v>
      </c>
      <c r="G191" s="3">
        <v>43898</v>
      </c>
      <c r="H191" s="3">
        <v>43908</v>
      </c>
      <c r="I191" s="22">
        <v>320</v>
      </c>
      <c r="J191" s="16">
        <v>6396.8</v>
      </c>
      <c r="K191" s="22">
        <v>320</v>
      </c>
      <c r="L191" s="38">
        <f t="shared" si="24"/>
        <v>6396.8</v>
      </c>
      <c r="M191" s="22">
        <v>0</v>
      </c>
      <c r="N191" s="38">
        <f t="shared" si="25"/>
        <v>0</v>
      </c>
      <c r="O191" s="22">
        <v>85</v>
      </c>
      <c r="P191" s="22">
        <f t="shared" si="26"/>
        <v>95</v>
      </c>
      <c r="Q191" s="34">
        <f t="shared" si="27"/>
        <v>1</v>
      </c>
      <c r="R191" s="34">
        <f t="shared" si="28"/>
        <v>1</v>
      </c>
      <c r="S191" s="37">
        <f t="shared" si="29"/>
        <v>0</v>
      </c>
      <c r="T191" s="55">
        <f t="shared" si="30"/>
        <v>0</v>
      </c>
      <c r="U191" s="37">
        <f t="shared" si="31"/>
        <v>0</v>
      </c>
      <c r="V191" s="55">
        <f t="shared" si="32"/>
        <v>0</v>
      </c>
      <c r="W191" s="57">
        <f t="shared" si="33"/>
        <v>10</v>
      </c>
      <c r="X191" s="4">
        <f t="shared" si="34"/>
        <v>10</v>
      </c>
      <c r="Y191" s="4" t="str">
        <f t="shared" si="35"/>
        <v>Late</v>
      </c>
      <c r="Z191" s="30"/>
    </row>
    <row r="192" spans="1:26" x14ac:dyDescent="0.75">
      <c r="A192" s="2" t="s">
        <v>182</v>
      </c>
      <c r="B192" s="2" t="s">
        <v>604</v>
      </c>
      <c r="C192" s="2" t="s">
        <v>445</v>
      </c>
      <c r="D192" s="3">
        <v>43834</v>
      </c>
      <c r="E192" s="2" t="s">
        <v>687</v>
      </c>
      <c r="F192" s="2" t="s">
        <v>492</v>
      </c>
      <c r="G192" s="9">
        <v>43919</v>
      </c>
      <c r="H192" s="9">
        <v>43929</v>
      </c>
      <c r="I192" s="22">
        <v>1650</v>
      </c>
      <c r="J192" s="16">
        <v>41233.5</v>
      </c>
      <c r="K192" s="22">
        <v>1650</v>
      </c>
      <c r="L192" s="38">
        <f t="shared" si="24"/>
        <v>41233.5</v>
      </c>
      <c r="M192" s="22">
        <v>0</v>
      </c>
      <c r="N192" s="38">
        <f t="shared" si="25"/>
        <v>0</v>
      </c>
      <c r="O192" s="22">
        <v>85</v>
      </c>
      <c r="P192" s="22">
        <f t="shared" si="26"/>
        <v>95</v>
      </c>
      <c r="Q192" s="34">
        <f t="shared" si="27"/>
        <v>1</v>
      </c>
      <c r="R192" s="34">
        <f t="shared" si="28"/>
        <v>1</v>
      </c>
      <c r="S192" s="37">
        <f t="shared" si="29"/>
        <v>0</v>
      </c>
      <c r="T192" s="55">
        <f t="shared" si="30"/>
        <v>0</v>
      </c>
      <c r="U192" s="37">
        <f t="shared" si="31"/>
        <v>0</v>
      </c>
      <c r="V192" s="55">
        <f t="shared" si="32"/>
        <v>0</v>
      </c>
      <c r="W192" s="57">
        <f t="shared" si="33"/>
        <v>10</v>
      </c>
      <c r="X192" s="4">
        <f t="shared" si="34"/>
        <v>10</v>
      </c>
      <c r="Y192" s="4" t="str">
        <f t="shared" si="35"/>
        <v>Late</v>
      </c>
      <c r="Z192" s="30"/>
    </row>
    <row r="193" spans="1:26" x14ac:dyDescent="0.75">
      <c r="A193" s="2" t="s">
        <v>184</v>
      </c>
      <c r="B193" s="2" t="s">
        <v>605</v>
      </c>
      <c r="C193" s="2" t="s">
        <v>446</v>
      </c>
      <c r="D193" s="3">
        <v>43834</v>
      </c>
      <c r="E193" s="2" t="s">
        <v>687</v>
      </c>
      <c r="F193" s="2" t="s">
        <v>492</v>
      </c>
      <c r="G193" s="9">
        <v>43919</v>
      </c>
      <c r="H193" s="9">
        <v>43929</v>
      </c>
      <c r="I193" s="22">
        <v>1320</v>
      </c>
      <c r="J193" s="16">
        <v>32986.800000000003</v>
      </c>
      <c r="K193" s="22">
        <v>1320</v>
      </c>
      <c r="L193" s="38">
        <f t="shared" si="24"/>
        <v>32986.800000000003</v>
      </c>
      <c r="M193" s="22">
        <v>0</v>
      </c>
      <c r="N193" s="38">
        <f t="shared" si="25"/>
        <v>0</v>
      </c>
      <c r="O193" s="22">
        <v>85</v>
      </c>
      <c r="P193" s="22">
        <f t="shared" si="26"/>
        <v>95</v>
      </c>
      <c r="Q193" s="34">
        <f t="shared" si="27"/>
        <v>1</v>
      </c>
      <c r="R193" s="34">
        <f t="shared" si="28"/>
        <v>1</v>
      </c>
      <c r="S193" s="37">
        <f t="shared" si="29"/>
        <v>0</v>
      </c>
      <c r="T193" s="55">
        <f t="shared" si="30"/>
        <v>0</v>
      </c>
      <c r="U193" s="37">
        <f t="shared" si="31"/>
        <v>0</v>
      </c>
      <c r="V193" s="55">
        <f t="shared" si="32"/>
        <v>0</v>
      </c>
      <c r="W193" s="57">
        <f t="shared" si="33"/>
        <v>10</v>
      </c>
      <c r="X193" s="4">
        <f t="shared" si="34"/>
        <v>10</v>
      </c>
      <c r="Y193" s="4" t="str">
        <f t="shared" si="35"/>
        <v>Late</v>
      </c>
      <c r="Z193" s="30"/>
    </row>
    <row r="194" spans="1:26" x14ac:dyDescent="0.75">
      <c r="A194" s="2" t="s">
        <v>104</v>
      </c>
      <c r="B194" s="2" t="s">
        <v>580</v>
      </c>
      <c r="C194" s="2" t="s">
        <v>105</v>
      </c>
      <c r="D194" s="3">
        <v>43761</v>
      </c>
      <c r="E194" s="2" t="s">
        <v>682</v>
      </c>
      <c r="F194" s="2" t="s">
        <v>453</v>
      </c>
      <c r="G194" s="3">
        <v>43786</v>
      </c>
      <c r="H194" s="3">
        <v>43786</v>
      </c>
      <c r="I194" s="22">
        <v>300</v>
      </c>
      <c r="J194" s="16">
        <v>4497</v>
      </c>
      <c r="K194" s="22">
        <v>300</v>
      </c>
      <c r="L194" s="38">
        <f t="shared" ref="L194:L257" si="36">K194*J194/I194</f>
        <v>4497</v>
      </c>
      <c r="M194" s="22">
        <v>0</v>
      </c>
      <c r="N194" s="38">
        <f t="shared" ref="N194:N257" si="37">M194*J194/I194</f>
        <v>0</v>
      </c>
      <c r="O194" s="22">
        <v>25</v>
      </c>
      <c r="P194" s="22">
        <f t="shared" ref="P194:P257" si="38">H194-D194</f>
        <v>25</v>
      </c>
      <c r="Q194" s="34">
        <f t="shared" ref="Q194:Q257" si="39">IFERROR(IF(L194/J194&gt;1,1,L194/J194),0)</f>
        <v>1</v>
      </c>
      <c r="R194" s="34">
        <f t="shared" ref="R194:R257" si="40">IFERROR(1-N194/L194,"-")</f>
        <v>1</v>
      </c>
      <c r="S194" s="37">
        <f t="shared" ref="S194:S257" si="41">IF(Y194="OK",1,0)</f>
        <v>1</v>
      </c>
      <c r="T194" s="55">
        <f t="shared" ref="T194:T257" si="42">S194*L194</f>
        <v>4497</v>
      </c>
      <c r="U194" s="37">
        <f t="shared" ref="U194:U257" si="43">IFERROR(Q194*R194*S194,0)</f>
        <v>1</v>
      </c>
      <c r="V194" s="55">
        <f t="shared" ref="V194:V257" si="44">J194*U194</f>
        <v>4497</v>
      </c>
      <c r="W194" s="57">
        <f t="shared" ref="W194:W257" si="45">P194-O194</f>
        <v>0</v>
      </c>
      <c r="X194" s="4">
        <f t="shared" ref="X194:X257" si="46">ABS(W194)</f>
        <v>0</v>
      </c>
      <c r="Y194" s="4" t="str">
        <f t="shared" ref="Y194:Y257" si="47">IF(W194&lt;$AA$1,"Early",IF(W194&gt;$AB$1,"Late","OK"))</f>
        <v>OK</v>
      </c>
      <c r="Z194" s="30"/>
    </row>
    <row r="195" spans="1:26" x14ac:dyDescent="0.75">
      <c r="A195" s="2" t="s">
        <v>106</v>
      </c>
      <c r="B195" s="2" t="s">
        <v>581</v>
      </c>
      <c r="C195" s="2" t="s">
        <v>107</v>
      </c>
      <c r="D195" s="3">
        <v>43761</v>
      </c>
      <c r="E195" s="2" t="s">
        <v>682</v>
      </c>
      <c r="F195" s="2" t="s">
        <v>453</v>
      </c>
      <c r="G195" s="3">
        <v>43786</v>
      </c>
      <c r="H195" s="3">
        <v>43786</v>
      </c>
      <c r="I195" s="22">
        <v>280</v>
      </c>
      <c r="J195" s="16">
        <v>4197.2</v>
      </c>
      <c r="K195" s="22">
        <v>280</v>
      </c>
      <c r="L195" s="38">
        <f t="shared" si="36"/>
        <v>4197.2</v>
      </c>
      <c r="M195" s="22">
        <v>0</v>
      </c>
      <c r="N195" s="38">
        <f t="shared" si="37"/>
        <v>0</v>
      </c>
      <c r="O195" s="22">
        <v>25</v>
      </c>
      <c r="P195" s="22">
        <f t="shared" si="38"/>
        <v>25</v>
      </c>
      <c r="Q195" s="34">
        <f t="shared" si="39"/>
        <v>1</v>
      </c>
      <c r="R195" s="34">
        <f t="shared" si="40"/>
        <v>1</v>
      </c>
      <c r="S195" s="37">
        <f t="shared" si="41"/>
        <v>1</v>
      </c>
      <c r="T195" s="55">
        <f t="shared" si="42"/>
        <v>4197.2</v>
      </c>
      <c r="U195" s="37">
        <f t="shared" si="43"/>
        <v>1</v>
      </c>
      <c r="V195" s="55">
        <f t="shared" si="44"/>
        <v>4197.2</v>
      </c>
      <c r="W195" s="57">
        <f t="shared" si="45"/>
        <v>0</v>
      </c>
      <c r="X195" s="4">
        <f t="shared" si="46"/>
        <v>0</v>
      </c>
      <c r="Y195" s="4" t="str">
        <f t="shared" si="47"/>
        <v>OK</v>
      </c>
      <c r="Z195" s="30"/>
    </row>
    <row r="196" spans="1:26" x14ac:dyDescent="0.75">
      <c r="A196" s="2" t="s">
        <v>67</v>
      </c>
      <c r="B196" s="2" t="s">
        <v>556</v>
      </c>
      <c r="C196" s="2" t="s">
        <v>128</v>
      </c>
      <c r="D196" s="3">
        <v>43768</v>
      </c>
      <c r="E196" s="2" t="s">
        <v>682</v>
      </c>
      <c r="F196" s="2" t="s">
        <v>453</v>
      </c>
      <c r="G196" s="3">
        <v>43793</v>
      </c>
      <c r="H196" s="3">
        <v>43793</v>
      </c>
      <c r="I196" s="22">
        <v>210</v>
      </c>
      <c r="J196" s="16">
        <v>8397.9</v>
      </c>
      <c r="K196" s="22">
        <v>210</v>
      </c>
      <c r="L196" s="38">
        <f t="shared" si="36"/>
        <v>8397.9</v>
      </c>
      <c r="M196" s="22">
        <v>0</v>
      </c>
      <c r="N196" s="38">
        <f t="shared" si="37"/>
        <v>0</v>
      </c>
      <c r="O196" s="22">
        <v>25</v>
      </c>
      <c r="P196" s="22">
        <f t="shared" si="38"/>
        <v>25</v>
      </c>
      <c r="Q196" s="34">
        <f t="shared" si="39"/>
        <v>1</v>
      </c>
      <c r="R196" s="34">
        <f t="shared" si="40"/>
        <v>1</v>
      </c>
      <c r="S196" s="37">
        <f t="shared" si="41"/>
        <v>1</v>
      </c>
      <c r="T196" s="55">
        <f t="shared" si="42"/>
        <v>8397.9</v>
      </c>
      <c r="U196" s="37">
        <f t="shared" si="43"/>
        <v>1</v>
      </c>
      <c r="V196" s="55">
        <f t="shared" si="44"/>
        <v>8397.9</v>
      </c>
      <c r="W196" s="57">
        <f t="shared" si="45"/>
        <v>0</v>
      </c>
      <c r="X196" s="4">
        <f t="shared" si="46"/>
        <v>0</v>
      </c>
      <c r="Y196" s="4" t="str">
        <f t="shared" si="47"/>
        <v>OK</v>
      </c>
      <c r="Z196" s="30"/>
    </row>
    <row r="197" spans="1:26" x14ac:dyDescent="0.75">
      <c r="A197" s="2" t="s">
        <v>98</v>
      </c>
      <c r="B197" s="2" t="s">
        <v>575</v>
      </c>
      <c r="C197" s="2" t="s">
        <v>130</v>
      </c>
      <c r="D197" s="3">
        <v>43768</v>
      </c>
      <c r="E197" s="2" t="s">
        <v>682</v>
      </c>
      <c r="F197" s="2" t="s">
        <v>453</v>
      </c>
      <c r="G197" s="3">
        <v>43793</v>
      </c>
      <c r="H197" s="3">
        <v>43793</v>
      </c>
      <c r="I197" s="22">
        <v>280</v>
      </c>
      <c r="J197" s="16">
        <v>4197.2</v>
      </c>
      <c r="K197" s="22">
        <v>280</v>
      </c>
      <c r="L197" s="38">
        <f t="shared" si="36"/>
        <v>4197.2</v>
      </c>
      <c r="M197" s="22">
        <v>0</v>
      </c>
      <c r="N197" s="38">
        <f t="shared" si="37"/>
        <v>0</v>
      </c>
      <c r="O197" s="22">
        <v>25</v>
      </c>
      <c r="P197" s="22">
        <f t="shared" si="38"/>
        <v>25</v>
      </c>
      <c r="Q197" s="34">
        <f t="shared" si="39"/>
        <v>1</v>
      </c>
      <c r="R197" s="34">
        <f t="shared" si="40"/>
        <v>1</v>
      </c>
      <c r="S197" s="37">
        <f t="shared" si="41"/>
        <v>1</v>
      </c>
      <c r="T197" s="55">
        <f t="shared" si="42"/>
        <v>4197.2</v>
      </c>
      <c r="U197" s="37">
        <f t="shared" si="43"/>
        <v>1</v>
      </c>
      <c r="V197" s="55">
        <f t="shared" si="44"/>
        <v>4197.2</v>
      </c>
      <c r="W197" s="57">
        <f t="shared" si="45"/>
        <v>0</v>
      </c>
      <c r="X197" s="4">
        <f t="shared" si="46"/>
        <v>0</v>
      </c>
      <c r="Y197" s="4" t="str">
        <f t="shared" si="47"/>
        <v>OK</v>
      </c>
      <c r="Z197" s="30"/>
    </row>
    <row r="198" spans="1:26" x14ac:dyDescent="0.75">
      <c r="A198" s="2" t="s">
        <v>67</v>
      </c>
      <c r="B198" s="2" t="s">
        <v>556</v>
      </c>
      <c r="C198" s="2" t="s">
        <v>155</v>
      </c>
      <c r="D198" s="3">
        <v>43775</v>
      </c>
      <c r="E198" s="2" t="s">
        <v>682</v>
      </c>
      <c r="F198" s="2" t="s">
        <v>453</v>
      </c>
      <c r="G198" s="3">
        <v>43800</v>
      </c>
      <c r="H198" s="3">
        <v>43821</v>
      </c>
      <c r="I198" s="22">
        <v>210</v>
      </c>
      <c r="J198" s="16">
        <v>8397.9</v>
      </c>
      <c r="K198" s="22">
        <v>210</v>
      </c>
      <c r="L198" s="38">
        <f t="shared" si="36"/>
        <v>8397.9</v>
      </c>
      <c r="M198" s="22">
        <v>0</v>
      </c>
      <c r="N198" s="38">
        <f t="shared" si="37"/>
        <v>0</v>
      </c>
      <c r="O198" s="22">
        <v>25</v>
      </c>
      <c r="P198" s="22">
        <f t="shared" si="38"/>
        <v>46</v>
      </c>
      <c r="Q198" s="34">
        <f t="shared" si="39"/>
        <v>1</v>
      </c>
      <c r="R198" s="34">
        <f t="shared" si="40"/>
        <v>1</v>
      </c>
      <c r="S198" s="37">
        <f t="shared" si="41"/>
        <v>0</v>
      </c>
      <c r="T198" s="55">
        <f t="shared" si="42"/>
        <v>0</v>
      </c>
      <c r="U198" s="37">
        <f t="shared" si="43"/>
        <v>0</v>
      </c>
      <c r="V198" s="55">
        <f t="shared" si="44"/>
        <v>0</v>
      </c>
      <c r="W198" s="57">
        <f t="shared" si="45"/>
        <v>21</v>
      </c>
      <c r="X198" s="4">
        <f t="shared" si="46"/>
        <v>21</v>
      </c>
      <c r="Y198" s="4" t="str">
        <f t="shared" si="47"/>
        <v>Late</v>
      </c>
      <c r="Z198" s="30"/>
    </row>
    <row r="199" spans="1:26" x14ac:dyDescent="0.75">
      <c r="A199" s="2" t="s">
        <v>67</v>
      </c>
      <c r="B199" s="2" t="s">
        <v>556</v>
      </c>
      <c r="C199" s="2" t="s">
        <v>156</v>
      </c>
      <c r="D199" s="3">
        <v>43775</v>
      </c>
      <c r="E199" s="2" t="s">
        <v>682</v>
      </c>
      <c r="F199" s="2" t="s">
        <v>453</v>
      </c>
      <c r="G199" s="3">
        <v>43800</v>
      </c>
      <c r="H199" s="3">
        <v>43821</v>
      </c>
      <c r="I199" s="22">
        <v>210</v>
      </c>
      <c r="J199" s="16">
        <v>8397.9</v>
      </c>
      <c r="K199" s="22">
        <v>210</v>
      </c>
      <c r="L199" s="38">
        <f t="shared" si="36"/>
        <v>8397.9</v>
      </c>
      <c r="M199" s="22">
        <v>0</v>
      </c>
      <c r="N199" s="38">
        <f t="shared" si="37"/>
        <v>0</v>
      </c>
      <c r="O199" s="22">
        <v>25</v>
      </c>
      <c r="P199" s="22">
        <f t="shared" si="38"/>
        <v>46</v>
      </c>
      <c r="Q199" s="34">
        <f t="shared" si="39"/>
        <v>1</v>
      </c>
      <c r="R199" s="34">
        <f t="shared" si="40"/>
        <v>1</v>
      </c>
      <c r="S199" s="37">
        <f t="shared" si="41"/>
        <v>0</v>
      </c>
      <c r="T199" s="55">
        <f t="shared" si="42"/>
        <v>0</v>
      </c>
      <c r="U199" s="37">
        <f t="shared" si="43"/>
        <v>0</v>
      </c>
      <c r="V199" s="55">
        <f t="shared" si="44"/>
        <v>0</v>
      </c>
      <c r="W199" s="57">
        <f t="shared" si="45"/>
        <v>21</v>
      </c>
      <c r="X199" s="4">
        <f t="shared" si="46"/>
        <v>21</v>
      </c>
      <c r="Y199" s="4" t="str">
        <f t="shared" si="47"/>
        <v>Late</v>
      </c>
      <c r="Z199" s="30"/>
    </row>
    <row r="200" spans="1:26" x14ac:dyDescent="0.75">
      <c r="A200" s="2" t="s">
        <v>157</v>
      </c>
      <c r="B200" s="2" t="s">
        <v>597</v>
      </c>
      <c r="C200" s="2" t="s">
        <v>158</v>
      </c>
      <c r="D200" s="3">
        <v>43775</v>
      </c>
      <c r="E200" s="2" t="s">
        <v>682</v>
      </c>
      <c r="F200" s="2" t="s">
        <v>453</v>
      </c>
      <c r="G200" s="3">
        <v>43800</v>
      </c>
      <c r="H200" s="3">
        <v>43821</v>
      </c>
      <c r="I200" s="22">
        <v>240</v>
      </c>
      <c r="J200" s="16">
        <v>11997.6</v>
      </c>
      <c r="K200" s="22">
        <v>240</v>
      </c>
      <c r="L200" s="38">
        <f t="shared" si="36"/>
        <v>11997.6</v>
      </c>
      <c r="M200" s="22">
        <v>0</v>
      </c>
      <c r="N200" s="38">
        <f t="shared" si="37"/>
        <v>0</v>
      </c>
      <c r="O200" s="22">
        <v>25</v>
      </c>
      <c r="P200" s="22">
        <f t="shared" si="38"/>
        <v>46</v>
      </c>
      <c r="Q200" s="34">
        <f t="shared" si="39"/>
        <v>1</v>
      </c>
      <c r="R200" s="34">
        <f t="shared" si="40"/>
        <v>1</v>
      </c>
      <c r="S200" s="37">
        <f t="shared" si="41"/>
        <v>0</v>
      </c>
      <c r="T200" s="55">
        <f t="shared" si="42"/>
        <v>0</v>
      </c>
      <c r="U200" s="37">
        <f t="shared" si="43"/>
        <v>0</v>
      </c>
      <c r="V200" s="55">
        <f t="shared" si="44"/>
        <v>0</v>
      </c>
      <c r="W200" s="57">
        <f t="shared" si="45"/>
        <v>21</v>
      </c>
      <c r="X200" s="4">
        <f t="shared" si="46"/>
        <v>21</v>
      </c>
      <c r="Y200" s="4" t="str">
        <f t="shared" si="47"/>
        <v>Late</v>
      </c>
      <c r="Z200" s="30"/>
    </row>
    <row r="201" spans="1:26" x14ac:dyDescent="0.75">
      <c r="A201" s="2" t="s">
        <v>98</v>
      </c>
      <c r="B201" s="2" t="s">
        <v>575</v>
      </c>
      <c r="C201" s="2" t="s">
        <v>160</v>
      </c>
      <c r="D201" s="3">
        <v>43775</v>
      </c>
      <c r="E201" s="2" t="s">
        <v>682</v>
      </c>
      <c r="F201" s="2" t="s">
        <v>453</v>
      </c>
      <c r="G201" s="3">
        <v>43800</v>
      </c>
      <c r="H201" s="3">
        <v>43821</v>
      </c>
      <c r="I201" s="22">
        <v>360</v>
      </c>
      <c r="J201" s="16">
        <v>5396.4</v>
      </c>
      <c r="K201" s="22">
        <v>360</v>
      </c>
      <c r="L201" s="38">
        <f t="shared" si="36"/>
        <v>5396.4</v>
      </c>
      <c r="M201" s="22">
        <v>0</v>
      </c>
      <c r="N201" s="38">
        <f t="shared" si="37"/>
        <v>0</v>
      </c>
      <c r="O201" s="22">
        <v>25</v>
      </c>
      <c r="P201" s="22">
        <f t="shared" si="38"/>
        <v>46</v>
      </c>
      <c r="Q201" s="34">
        <f t="shared" si="39"/>
        <v>1</v>
      </c>
      <c r="R201" s="34">
        <f t="shared" si="40"/>
        <v>1</v>
      </c>
      <c r="S201" s="37">
        <f t="shared" si="41"/>
        <v>0</v>
      </c>
      <c r="T201" s="55">
        <f t="shared" si="42"/>
        <v>0</v>
      </c>
      <c r="U201" s="37">
        <f t="shared" si="43"/>
        <v>0</v>
      </c>
      <c r="V201" s="55">
        <f t="shared" si="44"/>
        <v>0</v>
      </c>
      <c r="W201" s="57">
        <f t="shared" si="45"/>
        <v>21</v>
      </c>
      <c r="X201" s="4">
        <f t="shared" si="46"/>
        <v>21</v>
      </c>
      <c r="Y201" s="4" t="str">
        <f t="shared" si="47"/>
        <v>Late</v>
      </c>
      <c r="Z201" s="30"/>
    </row>
    <row r="202" spans="1:26" x14ac:dyDescent="0.75">
      <c r="A202" s="2" t="s">
        <v>103</v>
      </c>
      <c r="B202" s="2" t="s">
        <v>579</v>
      </c>
      <c r="C202" s="2" t="s">
        <v>161</v>
      </c>
      <c r="D202" s="3">
        <v>43775</v>
      </c>
      <c r="E202" s="2" t="s">
        <v>682</v>
      </c>
      <c r="F202" s="2" t="s">
        <v>453</v>
      </c>
      <c r="G202" s="3">
        <v>43800</v>
      </c>
      <c r="H202" s="3">
        <v>43821</v>
      </c>
      <c r="I202" s="22">
        <v>340</v>
      </c>
      <c r="J202" s="16">
        <v>5096.6000000000004</v>
      </c>
      <c r="K202" s="22">
        <v>340</v>
      </c>
      <c r="L202" s="38">
        <f t="shared" si="36"/>
        <v>5096.6000000000004</v>
      </c>
      <c r="M202" s="22">
        <v>0</v>
      </c>
      <c r="N202" s="38">
        <f t="shared" si="37"/>
        <v>0</v>
      </c>
      <c r="O202" s="22">
        <v>25</v>
      </c>
      <c r="P202" s="22">
        <f t="shared" si="38"/>
        <v>46</v>
      </c>
      <c r="Q202" s="34">
        <f t="shared" si="39"/>
        <v>1</v>
      </c>
      <c r="R202" s="34">
        <f t="shared" si="40"/>
        <v>1</v>
      </c>
      <c r="S202" s="37">
        <f t="shared" si="41"/>
        <v>0</v>
      </c>
      <c r="T202" s="55">
        <f t="shared" si="42"/>
        <v>0</v>
      </c>
      <c r="U202" s="37">
        <f t="shared" si="43"/>
        <v>0</v>
      </c>
      <c r="V202" s="55">
        <f t="shared" si="44"/>
        <v>0</v>
      </c>
      <c r="W202" s="57">
        <f t="shared" si="45"/>
        <v>21</v>
      </c>
      <c r="X202" s="4">
        <f t="shared" si="46"/>
        <v>21</v>
      </c>
      <c r="Y202" s="4" t="str">
        <f t="shared" si="47"/>
        <v>Late</v>
      </c>
      <c r="Z202" s="30"/>
    </row>
    <row r="203" spans="1:26" x14ac:dyDescent="0.75">
      <c r="A203" s="2" t="s">
        <v>104</v>
      </c>
      <c r="B203" s="2" t="s">
        <v>580</v>
      </c>
      <c r="C203" s="2" t="s">
        <v>162</v>
      </c>
      <c r="D203" s="3">
        <v>43775</v>
      </c>
      <c r="E203" s="2" t="s">
        <v>682</v>
      </c>
      <c r="F203" s="2" t="s">
        <v>453</v>
      </c>
      <c r="G203" s="3">
        <v>43800</v>
      </c>
      <c r="H203" s="3">
        <v>43821</v>
      </c>
      <c r="I203" s="22">
        <v>320</v>
      </c>
      <c r="J203" s="16">
        <v>4796.8</v>
      </c>
      <c r="K203" s="22">
        <v>320</v>
      </c>
      <c r="L203" s="38">
        <f t="shared" si="36"/>
        <v>4796.8</v>
      </c>
      <c r="M203" s="22">
        <v>0</v>
      </c>
      <c r="N203" s="38">
        <f t="shared" si="37"/>
        <v>0</v>
      </c>
      <c r="O203" s="22">
        <v>25</v>
      </c>
      <c r="P203" s="22">
        <f t="shared" si="38"/>
        <v>46</v>
      </c>
      <c r="Q203" s="34">
        <f t="shared" si="39"/>
        <v>1</v>
      </c>
      <c r="R203" s="34">
        <f t="shared" si="40"/>
        <v>1</v>
      </c>
      <c r="S203" s="37">
        <f t="shared" si="41"/>
        <v>0</v>
      </c>
      <c r="T203" s="55">
        <f t="shared" si="42"/>
        <v>0</v>
      </c>
      <c r="U203" s="37">
        <f t="shared" si="43"/>
        <v>0</v>
      </c>
      <c r="V203" s="55">
        <f t="shared" si="44"/>
        <v>0</v>
      </c>
      <c r="W203" s="57">
        <f t="shared" si="45"/>
        <v>21</v>
      </c>
      <c r="X203" s="4">
        <f t="shared" si="46"/>
        <v>21</v>
      </c>
      <c r="Y203" s="4" t="str">
        <f t="shared" si="47"/>
        <v>Late</v>
      </c>
      <c r="Z203" s="30"/>
    </row>
    <row r="204" spans="1:26" x14ac:dyDescent="0.75">
      <c r="A204" s="2" t="s">
        <v>106</v>
      </c>
      <c r="B204" s="2" t="s">
        <v>581</v>
      </c>
      <c r="C204" s="2" t="s">
        <v>163</v>
      </c>
      <c r="D204" s="3">
        <v>43775</v>
      </c>
      <c r="E204" s="2" t="s">
        <v>682</v>
      </c>
      <c r="F204" s="2" t="s">
        <v>453</v>
      </c>
      <c r="G204" s="3">
        <v>43800</v>
      </c>
      <c r="H204" s="3">
        <v>43821</v>
      </c>
      <c r="I204" s="22">
        <v>220</v>
      </c>
      <c r="J204" s="16">
        <v>3297.8</v>
      </c>
      <c r="K204" s="22">
        <v>220</v>
      </c>
      <c r="L204" s="38">
        <f t="shared" si="36"/>
        <v>3297.8</v>
      </c>
      <c r="M204" s="22">
        <v>0</v>
      </c>
      <c r="N204" s="38">
        <f t="shared" si="37"/>
        <v>0</v>
      </c>
      <c r="O204" s="22">
        <v>25</v>
      </c>
      <c r="P204" s="22">
        <f t="shared" si="38"/>
        <v>46</v>
      </c>
      <c r="Q204" s="34">
        <f t="shared" si="39"/>
        <v>1</v>
      </c>
      <c r="R204" s="34">
        <f t="shared" si="40"/>
        <v>1</v>
      </c>
      <c r="S204" s="37">
        <f t="shared" si="41"/>
        <v>0</v>
      </c>
      <c r="T204" s="55">
        <f t="shared" si="42"/>
        <v>0</v>
      </c>
      <c r="U204" s="37">
        <f t="shared" si="43"/>
        <v>0</v>
      </c>
      <c r="V204" s="55">
        <f t="shared" si="44"/>
        <v>0</v>
      </c>
      <c r="W204" s="57">
        <f t="shared" si="45"/>
        <v>21</v>
      </c>
      <c r="X204" s="4">
        <f t="shared" si="46"/>
        <v>21</v>
      </c>
      <c r="Y204" s="4" t="str">
        <f t="shared" si="47"/>
        <v>Late</v>
      </c>
      <c r="Z204" s="30"/>
    </row>
    <row r="205" spans="1:26" x14ac:dyDescent="0.75">
      <c r="A205" s="2" t="s">
        <v>164</v>
      </c>
      <c r="B205" s="2" t="s">
        <v>598</v>
      </c>
      <c r="C205" s="2" t="s">
        <v>165</v>
      </c>
      <c r="D205" s="3">
        <v>43775</v>
      </c>
      <c r="E205" s="2" t="s">
        <v>682</v>
      </c>
      <c r="F205" s="2" t="s">
        <v>453</v>
      </c>
      <c r="G205" s="3">
        <v>43800</v>
      </c>
      <c r="H205" s="3">
        <v>43821</v>
      </c>
      <c r="I205" s="22">
        <v>200</v>
      </c>
      <c r="J205" s="16">
        <v>2598</v>
      </c>
      <c r="K205" s="22">
        <v>200</v>
      </c>
      <c r="L205" s="38">
        <f t="shared" si="36"/>
        <v>2598</v>
      </c>
      <c r="M205" s="22">
        <v>0</v>
      </c>
      <c r="N205" s="38">
        <f t="shared" si="37"/>
        <v>0</v>
      </c>
      <c r="O205" s="22">
        <v>25</v>
      </c>
      <c r="P205" s="22">
        <f t="shared" si="38"/>
        <v>46</v>
      </c>
      <c r="Q205" s="34">
        <f t="shared" si="39"/>
        <v>1</v>
      </c>
      <c r="R205" s="34">
        <f t="shared" si="40"/>
        <v>1</v>
      </c>
      <c r="S205" s="37">
        <f t="shared" si="41"/>
        <v>0</v>
      </c>
      <c r="T205" s="55">
        <f t="shared" si="42"/>
        <v>0</v>
      </c>
      <c r="U205" s="37">
        <f t="shared" si="43"/>
        <v>0</v>
      </c>
      <c r="V205" s="55">
        <f t="shared" si="44"/>
        <v>0</v>
      </c>
      <c r="W205" s="57">
        <f t="shared" si="45"/>
        <v>21</v>
      </c>
      <c r="X205" s="4">
        <f t="shared" si="46"/>
        <v>21</v>
      </c>
      <c r="Y205" s="4" t="str">
        <f t="shared" si="47"/>
        <v>Late</v>
      </c>
      <c r="Z205" s="30"/>
    </row>
    <row r="206" spans="1:26" x14ac:dyDescent="0.75">
      <c r="A206" s="2" t="s">
        <v>67</v>
      </c>
      <c r="B206" s="2" t="s">
        <v>556</v>
      </c>
      <c r="C206" s="2" t="s">
        <v>172</v>
      </c>
      <c r="D206" s="3">
        <v>43782</v>
      </c>
      <c r="E206" s="2" t="s">
        <v>682</v>
      </c>
      <c r="F206" s="2" t="s">
        <v>453</v>
      </c>
      <c r="G206" s="3">
        <v>43807</v>
      </c>
      <c r="H206" s="3">
        <v>43807</v>
      </c>
      <c r="I206" s="22">
        <v>210</v>
      </c>
      <c r="J206" s="16">
        <v>8397.9</v>
      </c>
      <c r="K206" s="22">
        <v>160</v>
      </c>
      <c r="L206" s="38">
        <f t="shared" si="36"/>
        <v>6398.4</v>
      </c>
      <c r="M206" s="22">
        <v>0</v>
      </c>
      <c r="N206" s="38">
        <f t="shared" si="37"/>
        <v>0</v>
      </c>
      <c r="O206" s="22">
        <v>25</v>
      </c>
      <c r="P206" s="22">
        <f t="shared" si="38"/>
        <v>25</v>
      </c>
      <c r="Q206" s="34">
        <f t="shared" si="39"/>
        <v>0.76190476190476186</v>
      </c>
      <c r="R206" s="34">
        <f t="shared" si="40"/>
        <v>1</v>
      </c>
      <c r="S206" s="37">
        <f t="shared" si="41"/>
        <v>1</v>
      </c>
      <c r="T206" s="55">
        <f t="shared" si="42"/>
        <v>6398.4</v>
      </c>
      <c r="U206" s="37">
        <f t="shared" si="43"/>
        <v>0.76190476190476186</v>
      </c>
      <c r="V206" s="55">
        <f t="shared" si="44"/>
        <v>6398.4</v>
      </c>
      <c r="W206" s="57">
        <f t="shared" si="45"/>
        <v>0</v>
      </c>
      <c r="X206" s="4">
        <f t="shared" si="46"/>
        <v>0</v>
      </c>
      <c r="Y206" s="4" t="str">
        <f t="shared" si="47"/>
        <v>OK</v>
      </c>
      <c r="Z206" s="30"/>
    </row>
    <row r="207" spans="1:26" x14ac:dyDescent="0.75">
      <c r="A207" s="2" t="s">
        <v>157</v>
      </c>
      <c r="B207" s="2" t="s">
        <v>597</v>
      </c>
      <c r="C207" s="2" t="s">
        <v>173</v>
      </c>
      <c r="D207" s="3">
        <v>43782</v>
      </c>
      <c r="E207" s="2" t="s">
        <v>682</v>
      </c>
      <c r="F207" s="2" t="s">
        <v>453</v>
      </c>
      <c r="G207" s="3">
        <v>43807</v>
      </c>
      <c r="H207" s="3">
        <v>43807</v>
      </c>
      <c r="I207" s="22">
        <v>210</v>
      </c>
      <c r="J207" s="16">
        <v>10497.9</v>
      </c>
      <c r="K207" s="22">
        <v>210</v>
      </c>
      <c r="L207" s="38">
        <f t="shared" si="36"/>
        <v>10497.9</v>
      </c>
      <c r="M207" s="22">
        <v>50</v>
      </c>
      <c r="N207" s="38">
        <f t="shared" si="37"/>
        <v>2499.5</v>
      </c>
      <c r="O207" s="22">
        <v>25</v>
      </c>
      <c r="P207" s="22">
        <f t="shared" si="38"/>
        <v>25</v>
      </c>
      <c r="Q207" s="34">
        <f t="shared" si="39"/>
        <v>1</v>
      </c>
      <c r="R207" s="34">
        <f t="shared" si="40"/>
        <v>0.76190476190476186</v>
      </c>
      <c r="S207" s="37">
        <f t="shared" si="41"/>
        <v>1</v>
      </c>
      <c r="T207" s="55">
        <f t="shared" si="42"/>
        <v>10497.9</v>
      </c>
      <c r="U207" s="37">
        <f t="shared" si="43"/>
        <v>0.76190476190476186</v>
      </c>
      <c r="V207" s="55">
        <f t="shared" si="44"/>
        <v>7998.4</v>
      </c>
      <c r="W207" s="57">
        <f t="shared" si="45"/>
        <v>0</v>
      </c>
      <c r="X207" s="4">
        <f t="shared" si="46"/>
        <v>0</v>
      </c>
      <c r="Y207" s="4" t="str">
        <f t="shared" si="47"/>
        <v>OK</v>
      </c>
      <c r="Z207" s="30"/>
    </row>
    <row r="208" spans="1:26" x14ac:dyDescent="0.75">
      <c r="A208" s="2" t="s">
        <v>98</v>
      </c>
      <c r="B208" s="2" t="s">
        <v>575</v>
      </c>
      <c r="C208" s="2" t="s">
        <v>175</v>
      </c>
      <c r="D208" s="3">
        <v>43782</v>
      </c>
      <c r="E208" s="2" t="s">
        <v>682</v>
      </c>
      <c r="F208" s="2" t="s">
        <v>453</v>
      </c>
      <c r="G208" s="3">
        <v>43807</v>
      </c>
      <c r="H208" s="3">
        <v>43807</v>
      </c>
      <c r="I208" s="22">
        <v>320</v>
      </c>
      <c r="J208" s="16">
        <v>4796.8</v>
      </c>
      <c r="K208" s="22">
        <v>320</v>
      </c>
      <c r="L208" s="38">
        <f t="shared" si="36"/>
        <v>4796.8</v>
      </c>
      <c r="M208" s="22">
        <v>0</v>
      </c>
      <c r="N208" s="38">
        <f t="shared" si="37"/>
        <v>0</v>
      </c>
      <c r="O208" s="22">
        <v>25</v>
      </c>
      <c r="P208" s="22">
        <f t="shared" si="38"/>
        <v>25</v>
      </c>
      <c r="Q208" s="34">
        <f t="shared" si="39"/>
        <v>1</v>
      </c>
      <c r="R208" s="34">
        <f t="shared" si="40"/>
        <v>1</v>
      </c>
      <c r="S208" s="37">
        <f t="shared" si="41"/>
        <v>1</v>
      </c>
      <c r="T208" s="55">
        <f t="shared" si="42"/>
        <v>4796.8</v>
      </c>
      <c r="U208" s="37">
        <f t="shared" si="43"/>
        <v>1</v>
      </c>
      <c r="V208" s="55">
        <f t="shared" si="44"/>
        <v>4796.8</v>
      </c>
      <c r="W208" s="57">
        <f t="shared" si="45"/>
        <v>0</v>
      </c>
      <c r="X208" s="4">
        <f t="shared" si="46"/>
        <v>0</v>
      </c>
      <c r="Y208" s="4" t="str">
        <f t="shared" si="47"/>
        <v>OK</v>
      </c>
      <c r="Z208" s="30"/>
    </row>
    <row r="209" spans="1:26" x14ac:dyDescent="0.75">
      <c r="A209" s="2" t="s">
        <v>176</v>
      </c>
      <c r="B209" s="2" t="s">
        <v>602</v>
      </c>
      <c r="C209" s="2" t="s">
        <v>177</v>
      </c>
      <c r="D209" s="3">
        <v>43782</v>
      </c>
      <c r="E209" s="2" t="s">
        <v>682</v>
      </c>
      <c r="F209" s="2" t="s">
        <v>453</v>
      </c>
      <c r="G209" s="3">
        <v>43807</v>
      </c>
      <c r="H209" s="3">
        <v>43807</v>
      </c>
      <c r="I209" s="22">
        <v>220</v>
      </c>
      <c r="J209" s="16">
        <v>3297.8</v>
      </c>
      <c r="K209" s="22">
        <v>220</v>
      </c>
      <c r="L209" s="38">
        <f t="shared" si="36"/>
        <v>3297.8</v>
      </c>
      <c r="M209" s="22">
        <v>0</v>
      </c>
      <c r="N209" s="38">
        <f t="shared" si="37"/>
        <v>0</v>
      </c>
      <c r="O209" s="22">
        <v>25</v>
      </c>
      <c r="P209" s="22">
        <f t="shared" si="38"/>
        <v>25</v>
      </c>
      <c r="Q209" s="34">
        <f t="shared" si="39"/>
        <v>1</v>
      </c>
      <c r="R209" s="34">
        <f t="shared" si="40"/>
        <v>1</v>
      </c>
      <c r="S209" s="37">
        <f t="shared" si="41"/>
        <v>1</v>
      </c>
      <c r="T209" s="55">
        <f t="shared" si="42"/>
        <v>3297.8</v>
      </c>
      <c r="U209" s="37">
        <f t="shared" si="43"/>
        <v>1</v>
      </c>
      <c r="V209" s="55">
        <f t="shared" si="44"/>
        <v>3297.8</v>
      </c>
      <c r="W209" s="57">
        <f t="shared" si="45"/>
        <v>0</v>
      </c>
      <c r="X209" s="4">
        <f t="shared" si="46"/>
        <v>0</v>
      </c>
      <c r="Y209" s="4" t="str">
        <f t="shared" si="47"/>
        <v>OK</v>
      </c>
      <c r="Z209" s="30"/>
    </row>
    <row r="210" spans="1:26" x14ac:dyDescent="0.75">
      <c r="A210" s="2" t="s">
        <v>103</v>
      </c>
      <c r="B210" s="2" t="s">
        <v>579</v>
      </c>
      <c r="C210" s="2" t="s">
        <v>190</v>
      </c>
      <c r="D210" s="3">
        <v>43789</v>
      </c>
      <c r="E210" s="2" t="s">
        <v>682</v>
      </c>
      <c r="F210" s="2" t="s">
        <v>453</v>
      </c>
      <c r="G210" s="3">
        <v>43814</v>
      </c>
      <c r="H210" s="3">
        <v>43814</v>
      </c>
      <c r="I210" s="22">
        <v>300</v>
      </c>
      <c r="J210" s="16">
        <v>4497</v>
      </c>
      <c r="K210" s="22">
        <v>300</v>
      </c>
      <c r="L210" s="38">
        <f t="shared" si="36"/>
        <v>4497</v>
      </c>
      <c r="M210" s="22">
        <v>33</v>
      </c>
      <c r="N210" s="38">
        <f t="shared" si="37"/>
        <v>494.67</v>
      </c>
      <c r="O210" s="22">
        <v>25</v>
      </c>
      <c r="P210" s="22">
        <f t="shared" si="38"/>
        <v>25</v>
      </c>
      <c r="Q210" s="34">
        <f t="shared" si="39"/>
        <v>1</v>
      </c>
      <c r="R210" s="34">
        <f t="shared" si="40"/>
        <v>0.89</v>
      </c>
      <c r="S210" s="37">
        <f t="shared" si="41"/>
        <v>1</v>
      </c>
      <c r="T210" s="55">
        <f t="shared" si="42"/>
        <v>4497</v>
      </c>
      <c r="U210" s="37">
        <f t="shared" si="43"/>
        <v>0.89</v>
      </c>
      <c r="V210" s="55">
        <f t="shared" si="44"/>
        <v>4002.33</v>
      </c>
      <c r="W210" s="57">
        <f t="shared" si="45"/>
        <v>0</v>
      </c>
      <c r="X210" s="4">
        <f t="shared" si="46"/>
        <v>0</v>
      </c>
      <c r="Y210" s="4" t="str">
        <f t="shared" si="47"/>
        <v>OK</v>
      </c>
      <c r="Z210" s="30"/>
    </row>
    <row r="211" spans="1:26" x14ac:dyDescent="0.75">
      <c r="A211" s="2" t="s">
        <v>104</v>
      </c>
      <c r="B211" s="2" t="s">
        <v>580</v>
      </c>
      <c r="C211" s="2" t="s">
        <v>191</v>
      </c>
      <c r="D211" s="3">
        <v>43789</v>
      </c>
      <c r="E211" s="2" t="s">
        <v>682</v>
      </c>
      <c r="F211" s="2" t="s">
        <v>453</v>
      </c>
      <c r="G211" s="3">
        <v>43814</v>
      </c>
      <c r="H211" s="3">
        <v>43814</v>
      </c>
      <c r="I211" s="22">
        <v>320</v>
      </c>
      <c r="J211" s="16">
        <v>4796.8</v>
      </c>
      <c r="K211" s="22">
        <v>35</v>
      </c>
      <c r="L211" s="38">
        <f t="shared" si="36"/>
        <v>524.65</v>
      </c>
      <c r="M211" s="22">
        <v>0</v>
      </c>
      <c r="N211" s="38">
        <f t="shared" si="37"/>
        <v>0</v>
      </c>
      <c r="O211" s="22">
        <v>25</v>
      </c>
      <c r="P211" s="22">
        <f t="shared" si="38"/>
        <v>25</v>
      </c>
      <c r="Q211" s="34">
        <f t="shared" si="39"/>
        <v>0.10937499999999999</v>
      </c>
      <c r="R211" s="34">
        <f t="shared" si="40"/>
        <v>1</v>
      </c>
      <c r="S211" s="37">
        <f t="shared" si="41"/>
        <v>1</v>
      </c>
      <c r="T211" s="55">
        <f t="shared" si="42"/>
        <v>524.65</v>
      </c>
      <c r="U211" s="37">
        <f t="shared" si="43"/>
        <v>0.10937499999999999</v>
      </c>
      <c r="V211" s="55">
        <f t="shared" si="44"/>
        <v>524.65</v>
      </c>
      <c r="W211" s="57">
        <f t="shared" si="45"/>
        <v>0</v>
      </c>
      <c r="X211" s="4">
        <f t="shared" si="46"/>
        <v>0</v>
      </c>
      <c r="Y211" s="4" t="str">
        <f t="shared" si="47"/>
        <v>OK</v>
      </c>
      <c r="Z211" s="30"/>
    </row>
    <row r="212" spans="1:26" x14ac:dyDescent="0.75">
      <c r="A212" s="2" t="s">
        <v>106</v>
      </c>
      <c r="B212" s="2" t="s">
        <v>581</v>
      </c>
      <c r="C212" s="2" t="s">
        <v>192</v>
      </c>
      <c r="D212" s="3">
        <v>43789</v>
      </c>
      <c r="E212" s="2" t="s">
        <v>682</v>
      </c>
      <c r="F212" s="2" t="s">
        <v>453</v>
      </c>
      <c r="G212" s="3">
        <v>43814</v>
      </c>
      <c r="H212" s="3">
        <v>43814</v>
      </c>
      <c r="I212" s="22">
        <v>260</v>
      </c>
      <c r="J212" s="16">
        <v>3897.4</v>
      </c>
      <c r="K212" s="22">
        <v>260</v>
      </c>
      <c r="L212" s="38">
        <f t="shared" si="36"/>
        <v>3897.4</v>
      </c>
      <c r="M212" s="22">
        <v>0</v>
      </c>
      <c r="N212" s="38">
        <f t="shared" si="37"/>
        <v>0</v>
      </c>
      <c r="O212" s="22">
        <v>25</v>
      </c>
      <c r="P212" s="22">
        <f t="shared" si="38"/>
        <v>25</v>
      </c>
      <c r="Q212" s="34">
        <f t="shared" si="39"/>
        <v>1</v>
      </c>
      <c r="R212" s="34">
        <f t="shared" si="40"/>
        <v>1</v>
      </c>
      <c r="S212" s="37">
        <f t="shared" si="41"/>
        <v>1</v>
      </c>
      <c r="T212" s="55">
        <f t="shared" si="42"/>
        <v>3897.4</v>
      </c>
      <c r="U212" s="37">
        <f t="shared" si="43"/>
        <v>1</v>
      </c>
      <c r="V212" s="55">
        <f t="shared" si="44"/>
        <v>3897.4</v>
      </c>
      <c r="W212" s="57">
        <f t="shared" si="45"/>
        <v>0</v>
      </c>
      <c r="X212" s="4">
        <f t="shared" si="46"/>
        <v>0</v>
      </c>
      <c r="Y212" s="4" t="str">
        <f t="shared" si="47"/>
        <v>OK</v>
      </c>
      <c r="Z212" s="30"/>
    </row>
    <row r="213" spans="1:26" x14ac:dyDescent="0.75">
      <c r="A213" s="2" t="s">
        <v>98</v>
      </c>
      <c r="B213" s="2" t="s">
        <v>575</v>
      </c>
      <c r="C213" s="2" t="s">
        <v>231</v>
      </c>
      <c r="D213" s="3">
        <v>43796</v>
      </c>
      <c r="E213" s="2" t="s">
        <v>682</v>
      </c>
      <c r="F213" s="2" t="s">
        <v>453</v>
      </c>
      <c r="G213" s="3">
        <v>43821</v>
      </c>
      <c r="H213" s="3">
        <v>43821</v>
      </c>
      <c r="I213" s="22">
        <v>320</v>
      </c>
      <c r="J213" s="16">
        <v>4796.8</v>
      </c>
      <c r="K213" s="22">
        <v>320</v>
      </c>
      <c r="L213" s="38">
        <f t="shared" si="36"/>
        <v>4796.8</v>
      </c>
      <c r="M213" s="22">
        <v>19</v>
      </c>
      <c r="N213" s="38">
        <f t="shared" si="37"/>
        <v>284.81</v>
      </c>
      <c r="O213" s="22">
        <v>25</v>
      </c>
      <c r="P213" s="22">
        <f t="shared" si="38"/>
        <v>25</v>
      </c>
      <c r="Q213" s="34">
        <f t="shared" si="39"/>
        <v>1</v>
      </c>
      <c r="R213" s="34">
        <f t="shared" si="40"/>
        <v>0.94062500000000004</v>
      </c>
      <c r="S213" s="37">
        <f t="shared" si="41"/>
        <v>1</v>
      </c>
      <c r="T213" s="55">
        <f t="shared" si="42"/>
        <v>4796.8</v>
      </c>
      <c r="U213" s="37">
        <f t="shared" si="43"/>
        <v>0.94062500000000004</v>
      </c>
      <c r="V213" s="55">
        <f t="shared" si="44"/>
        <v>4511.9900000000007</v>
      </c>
      <c r="W213" s="57">
        <f t="shared" si="45"/>
        <v>0</v>
      </c>
      <c r="X213" s="4">
        <f t="shared" si="46"/>
        <v>0</v>
      </c>
      <c r="Y213" s="4" t="str">
        <f t="shared" si="47"/>
        <v>OK</v>
      </c>
      <c r="Z213" s="30"/>
    </row>
    <row r="214" spans="1:26" x14ac:dyDescent="0.75">
      <c r="A214" s="2" t="s">
        <v>164</v>
      </c>
      <c r="B214" s="2" t="s">
        <v>598</v>
      </c>
      <c r="C214" s="2" t="s">
        <v>233</v>
      </c>
      <c r="D214" s="3">
        <v>43796</v>
      </c>
      <c r="E214" s="2" t="s">
        <v>682</v>
      </c>
      <c r="F214" s="2" t="s">
        <v>453</v>
      </c>
      <c r="G214" s="3">
        <v>43821</v>
      </c>
      <c r="H214" s="3">
        <v>43821</v>
      </c>
      <c r="I214" s="22">
        <v>200</v>
      </c>
      <c r="J214" s="16">
        <v>2598</v>
      </c>
      <c r="K214" s="22">
        <v>200</v>
      </c>
      <c r="L214" s="38">
        <f t="shared" si="36"/>
        <v>2598</v>
      </c>
      <c r="M214" s="22">
        <v>0</v>
      </c>
      <c r="N214" s="38">
        <f t="shared" si="37"/>
        <v>0</v>
      </c>
      <c r="O214" s="22">
        <v>25</v>
      </c>
      <c r="P214" s="22">
        <f t="shared" si="38"/>
        <v>25</v>
      </c>
      <c r="Q214" s="34">
        <f t="shared" si="39"/>
        <v>1</v>
      </c>
      <c r="R214" s="34">
        <f t="shared" si="40"/>
        <v>1</v>
      </c>
      <c r="S214" s="37">
        <f t="shared" si="41"/>
        <v>1</v>
      </c>
      <c r="T214" s="55">
        <f t="shared" si="42"/>
        <v>2598</v>
      </c>
      <c r="U214" s="37">
        <f t="shared" si="43"/>
        <v>1</v>
      </c>
      <c r="V214" s="55">
        <f t="shared" si="44"/>
        <v>2598</v>
      </c>
      <c r="W214" s="57">
        <f t="shared" si="45"/>
        <v>0</v>
      </c>
      <c r="X214" s="4">
        <f t="shared" si="46"/>
        <v>0</v>
      </c>
      <c r="Y214" s="4" t="str">
        <f t="shared" si="47"/>
        <v>OK</v>
      </c>
      <c r="Z214" s="30"/>
    </row>
    <row r="215" spans="1:26" x14ac:dyDescent="0.75">
      <c r="A215" s="2" t="s">
        <v>98</v>
      </c>
      <c r="B215" s="2" t="s">
        <v>575</v>
      </c>
      <c r="C215" s="2" t="s">
        <v>235</v>
      </c>
      <c r="D215" s="3">
        <v>43803</v>
      </c>
      <c r="E215" s="2" t="s">
        <v>682</v>
      </c>
      <c r="F215" s="2" t="s">
        <v>453</v>
      </c>
      <c r="G215" s="3">
        <v>43828</v>
      </c>
      <c r="H215" s="3">
        <v>43828</v>
      </c>
      <c r="I215" s="22">
        <v>420</v>
      </c>
      <c r="J215" s="16">
        <v>6295.8</v>
      </c>
      <c r="K215" s="22">
        <v>420</v>
      </c>
      <c r="L215" s="38">
        <f t="shared" si="36"/>
        <v>6295.8</v>
      </c>
      <c r="M215" s="22">
        <v>0</v>
      </c>
      <c r="N215" s="38">
        <f t="shared" si="37"/>
        <v>0</v>
      </c>
      <c r="O215" s="22">
        <v>25</v>
      </c>
      <c r="P215" s="22">
        <f t="shared" si="38"/>
        <v>25</v>
      </c>
      <c r="Q215" s="34">
        <f t="shared" si="39"/>
        <v>1</v>
      </c>
      <c r="R215" s="34">
        <f t="shared" si="40"/>
        <v>1</v>
      </c>
      <c r="S215" s="37">
        <f t="shared" si="41"/>
        <v>1</v>
      </c>
      <c r="T215" s="55">
        <f t="shared" si="42"/>
        <v>6295.8</v>
      </c>
      <c r="U215" s="37">
        <f t="shared" si="43"/>
        <v>1</v>
      </c>
      <c r="V215" s="55">
        <f t="shared" si="44"/>
        <v>6295.8</v>
      </c>
      <c r="W215" s="57">
        <f t="shared" si="45"/>
        <v>0</v>
      </c>
      <c r="X215" s="4">
        <f t="shared" si="46"/>
        <v>0</v>
      </c>
      <c r="Y215" s="4" t="str">
        <f t="shared" si="47"/>
        <v>OK</v>
      </c>
      <c r="Z215" s="30"/>
    </row>
    <row r="216" spans="1:26" x14ac:dyDescent="0.75">
      <c r="A216" s="2" t="s">
        <v>103</v>
      </c>
      <c r="B216" s="2" t="s">
        <v>579</v>
      </c>
      <c r="C216" s="2" t="s">
        <v>236</v>
      </c>
      <c r="D216" s="3">
        <v>43803</v>
      </c>
      <c r="E216" s="2" t="s">
        <v>682</v>
      </c>
      <c r="F216" s="2" t="s">
        <v>453</v>
      </c>
      <c r="G216" s="3">
        <v>43828</v>
      </c>
      <c r="H216" s="3">
        <v>43828</v>
      </c>
      <c r="I216" s="22">
        <v>400</v>
      </c>
      <c r="J216" s="16">
        <v>5996</v>
      </c>
      <c r="K216" s="22">
        <v>400</v>
      </c>
      <c r="L216" s="38">
        <f t="shared" si="36"/>
        <v>5996</v>
      </c>
      <c r="M216" s="22">
        <v>0</v>
      </c>
      <c r="N216" s="38">
        <f t="shared" si="37"/>
        <v>0</v>
      </c>
      <c r="O216" s="22">
        <v>25</v>
      </c>
      <c r="P216" s="22">
        <f t="shared" si="38"/>
        <v>25</v>
      </c>
      <c r="Q216" s="34">
        <f t="shared" si="39"/>
        <v>1</v>
      </c>
      <c r="R216" s="34">
        <f t="shared" si="40"/>
        <v>1</v>
      </c>
      <c r="S216" s="37">
        <f t="shared" si="41"/>
        <v>1</v>
      </c>
      <c r="T216" s="55">
        <f t="shared" si="42"/>
        <v>5996</v>
      </c>
      <c r="U216" s="37">
        <f t="shared" si="43"/>
        <v>1</v>
      </c>
      <c r="V216" s="55">
        <f t="shared" si="44"/>
        <v>5996</v>
      </c>
      <c r="W216" s="57">
        <f t="shared" si="45"/>
        <v>0</v>
      </c>
      <c r="X216" s="4">
        <f t="shared" si="46"/>
        <v>0</v>
      </c>
      <c r="Y216" s="4" t="str">
        <f t="shared" si="47"/>
        <v>OK</v>
      </c>
      <c r="Z216" s="30"/>
    </row>
    <row r="217" spans="1:26" x14ac:dyDescent="0.75">
      <c r="A217" s="2" t="s">
        <v>104</v>
      </c>
      <c r="B217" s="2" t="s">
        <v>580</v>
      </c>
      <c r="C217" s="2" t="s">
        <v>237</v>
      </c>
      <c r="D217" s="3">
        <v>43803</v>
      </c>
      <c r="E217" s="2" t="s">
        <v>682</v>
      </c>
      <c r="F217" s="2" t="s">
        <v>453</v>
      </c>
      <c r="G217" s="3">
        <v>43828</v>
      </c>
      <c r="H217" s="3">
        <v>43828</v>
      </c>
      <c r="I217" s="22">
        <v>300</v>
      </c>
      <c r="J217" s="16">
        <v>4497</v>
      </c>
      <c r="K217" s="22">
        <v>300</v>
      </c>
      <c r="L217" s="38">
        <f t="shared" si="36"/>
        <v>4497</v>
      </c>
      <c r="M217" s="22">
        <v>63</v>
      </c>
      <c r="N217" s="38">
        <f t="shared" si="37"/>
        <v>944.37</v>
      </c>
      <c r="O217" s="22">
        <v>25</v>
      </c>
      <c r="P217" s="22">
        <f t="shared" si="38"/>
        <v>25</v>
      </c>
      <c r="Q217" s="34">
        <f t="shared" si="39"/>
        <v>1</v>
      </c>
      <c r="R217" s="34">
        <f t="shared" si="40"/>
        <v>0.79</v>
      </c>
      <c r="S217" s="37">
        <f t="shared" si="41"/>
        <v>1</v>
      </c>
      <c r="T217" s="55">
        <f t="shared" si="42"/>
        <v>4497</v>
      </c>
      <c r="U217" s="37">
        <f t="shared" si="43"/>
        <v>0.79</v>
      </c>
      <c r="V217" s="55">
        <f t="shared" si="44"/>
        <v>3552.63</v>
      </c>
      <c r="W217" s="57">
        <f t="shared" si="45"/>
        <v>0</v>
      </c>
      <c r="X217" s="4">
        <f t="shared" si="46"/>
        <v>0</v>
      </c>
      <c r="Y217" s="4" t="str">
        <f t="shared" si="47"/>
        <v>OK</v>
      </c>
      <c r="Z217" s="30"/>
    </row>
    <row r="218" spans="1:26" x14ac:dyDescent="0.75">
      <c r="A218" s="2" t="s">
        <v>164</v>
      </c>
      <c r="B218" s="2" t="s">
        <v>598</v>
      </c>
      <c r="C218" s="2" t="s">
        <v>238</v>
      </c>
      <c r="D218" s="3">
        <v>43803</v>
      </c>
      <c r="E218" s="2" t="s">
        <v>682</v>
      </c>
      <c r="F218" s="2" t="s">
        <v>453</v>
      </c>
      <c r="G218" s="3">
        <v>43828</v>
      </c>
      <c r="H218" s="3">
        <v>43828</v>
      </c>
      <c r="I218" s="22">
        <v>200</v>
      </c>
      <c r="J218" s="16">
        <v>2598</v>
      </c>
      <c r="K218" s="22">
        <v>200</v>
      </c>
      <c r="L218" s="38">
        <f t="shared" si="36"/>
        <v>2598</v>
      </c>
      <c r="M218" s="22">
        <v>0</v>
      </c>
      <c r="N218" s="38">
        <f t="shared" si="37"/>
        <v>0</v>
      </c>
      <c r="O218" s="22">
        <v>25</v>
      </c>
      <c r="P218" s="22">
        <f t="shared" si="38"/>
        <v>25</v>
      </c>
      <c r="Q218" s="34">
        <f t="shared" si="39"/>
        <v>1</v>
      </c>
      <c r="R218" s="34">
        <f t="shared" si="40"/>
        <v>1</v>
      </c>
      <c r="S218" s="37">
        <f t="shared" si="41"/>
        <v>1</v>
      </c>
      <c r="T218" s="55">
        <f t="shared" si="42"/>
        <v>2598</v>
      </c>
      <c r="U218" s="37">
        <f t="shared" si="43"/>
        <v>1</v>
      </c>
      <c r="V218" s="55">
        <f t="shared" si="44"/>
        <v>2598</v>
      </c>
      <c r="W218" s="57">
        <f t="shared" si="45"/>
        <v>0</v>
      </c>
      <c r="X218" s="4">
        <f t="shared" si="46"/>
        <v>0</v>
      </c>
      <c r="Y218" s="4" t="str">
        <f t="shared" si="47"/>
        <v>OK</v>
      </c>
      <c r="Z218" s="30"/>
    </row>
    <row r="219" spans="1:26" x14ac:dyDescent="0.75">
      <c r="A219" s="2" t="s">
        <v>176</v>
      </c>
      <c r="B219" s="2" t="s">
        <v>602</v>
      </c>
      <c r="C219" s="2" t="s">
        <v>247</v>
      </c>
      <c r="D219" s="3">
        <v>43810</v>
      </c>
      <c r="E219" s="2" t="s">
        <v>682</v>
      </c>
      <c r="F219" s="2" t="s">
        <v>453</v>
      </c>
      <c r="G219" s="3">
        <v>43835</v>
      </c>
      <c r="H219" s="3">
        <v>43835</v>
      </c>
      <c r="I219" s="22">
        <v>260</v>
      </c>
      <c r="J219" s="16">
        <v>3897.4</v>
      </c>
      <c r="K219" s="22">
        <v>260</v>
      </c>
      <c r="L219" s="38">
        <f t="shared" si="36"/>
        <v>3897.4</v>
      </c>
      <c r="M219" s="22">
        <v>0</v>
      </c>
      <c r="N219" s="38">
        <f t="shared" si="37"/>
        <v>0</v>
      </c>
      <c r="O219" s="22">
        <v>25</v>
      </c>
      <c r="P219" s="22">
        <f t="shared" si="38"/>
        <v>25</v>
      </c>
      <c r="Q219" s="34">
        <f t="shared" si="39"/>
        <v>1</v>
      </c>
      <c r="R219" s="34">
        <f t="shared" si="40"/>
        <v>1</v>
      </c>
      <c r="S219" s="37">
        <f t="shared" si="41"/>
        <v>1</v>
      </c>
      <c r="T219" s="55">
        <f t="shared" si="42"/>
        <v>3897.4</v>
      </c>
      <c r="U219" s="37">
        <f t="shared" si="43"/>
        <v>1</v>
      </c>
      <c r="V219" s="55">
        <f t="shared" si="44"/>
        <v>3897.4</v>
      </c>
      <c r="W219" s="57">
        <f t="shared" si="45"/>
        <v>0</v>
      </c>
      <c r="X219" s="4">
        <f t="shared" si="46"/>
        <v>0</v>
      </c>
      <c r="Y219" s="4" t="str">
        <f t="shared" si="47"/>
        <v>OK</v>
      </c>
      <c r="Z219" s="30"/>
    </row>
    <row r="220" spans="1:26" x14ac:dyDescent="0.75">
      <c r="A220" s="2" t="s">
        <v>67</v>
      </c>
      <c r="B220" s="2" t="s">
        <v>556</v>
      </c>
      <c r="C220" s="2" t="s">
        <v>251</v>
      </c>
      <c r="D220" s="3">
        <v>43817</v>
      </c>
      <c r="E220" s="2" t="s">
        <v>682</v>
      </c>
      <c r="F220" s="2" t="s">
        <v>453</v>
      </c>
      <c r="G220" s="3">
        <v>43842</v>
      </c>
      <c r="H220" s="3">
        <v>43842</v>
      </c>
      <c r="I220" s="22">
        <v>210</v>
      </c>
      <c r="J220" s="16">
        <v>8397.9</v>
      </c>
      <c r="K220" s="22">
        <v>210</v>
      </c>
      <c r="L220" s="38">
        <f t="shared" si="36"/>
        <v>8397.9</v>
      </c>
      <c r="M220" s="22">
        <v>0</v>
      </c>
      <c r="N220" s="38">
        <f t="shared" si="37"/>
        <v>0</v>
      </c>
      <c r="O220" s="22">
        <v>25</v>
      </c>
      <c r="P220" s="22">
        <f t="shared" si="38"/>
        <v>25</v>
      </c>
      <c r="Q220" s="34">
        <f t="shared" si="39"/>
        <v>1</v>
      </c>
      <c r="R220" s="34">
        <f t="shared" si="40"/>
        <v>1</v>
      </c>
      <c r="S220" s="37">
        <f t="shared" si="41"/>
        <v>1</v>
      </c>
      <c r="T220" s="55">
        <f t="shared" si="42"/>
        <v>8397.9</v>
      </c>
      <c r="U220" s="37">
        <f t="shared" si="43"/>
        <v>1</v>
      </c>
      <c r="V220" s="55">
        <f t="shared" si="44"/>
        <v>8397.9</v>
      </c>
      <c r="W220" s="57">
        <f t="shared" si="45"/>
        <v>0</v>
      </c>
      <c r="X220" s="4">
        <f t="shared" si="46"/>
        <v>0</v>
      </c>
      <c r="Y220" s="4" t="str">
        <f t="shared" si="47"/>
        <v>OK</v>
      </c>
      <c r="Z220" s="30"/>
    </row>
    <row r="221" spans="1:26" x14ac:dyDescent="0.75">
      <c r="A221" s="2" t="s">
        <v>98</v>
      </c>
      <c r="B221" s="2" t="s">
        <v>575</v>
      </c>
      <c r="C221" s="2" t="s">
        <v>254</v>
      </c>
      <c r="D221" s="3">
        <v>43817</v>
      </c>
      <c r="E221" s="2" t="s">
        <v>682</v>
      </c>
      <c r="F221" s="2" t="s">
        <v>453</v>
      </c>
      <c r="G221" s="3">
        <v>43842</v>
      </c>
      <c r="H221" s="3">
        <v>43842</v>
      </c>
      <c r="I221" s="22">
        <v>320</v>
      </c>
      <c r="J221" s="16">
        <v>4796.8</v>
      </c>
      <c r="K221" s="22">
        <v>320</v>
      </c>
      <c r="L221" s="38">
        <f t="shared" si="36"/>
        <v>4796.8</v>
      </c>
      <c r="M221" s="22">
        <v>0</v>
      </c>
      <c r="N221" s="38">
        <f t="shared" si="37"/>
        <v>0</v>
      </c>
      <c r="O221" s="22">
        <v>25</v>
      </c>
      <c r="P221" s="22">
        <f t="shared" si="38"/>
        <v>25</v>
      </c>
      <c r="Q221" s="34">
        <f t="shared" si="39"/>
        <v>1</v>
      </c>
      <c r="R221" s="34">
        <f t="shared" si="40"/>
        <v>1</v>
      </c>
      <c r="S221" s="37">
        <f t="shared" si="41"/>
        <v>1</v>
      </c>
      <c r="T221" s="55">
        <f t="shared" si="42"/>
        <v>4796.8</v>
      </c>
      <c r="U221" s="37">
        <f t="shared" si="43"/>
        <v>1</v>
      </c>
      <c r="V221" s="55">
        <f t="shared" si="44"/>
        <v>4796.8</v>
      </c>
      <c r="W221" s="57">
        <f t="shared" si="45"/>
        <v>0</v>
      </c>
      <c r="X221" s="4">
        <f t="shared" si="46"/>
        <v>0</v>
      </c>
      <c r="Y221" s="4" t="str">
        <f t="shared" si="47"/>
        <v>OK</v>
      </c>
      <c r="Z221" s="30"/>
    </row>
    <row r="222" spans="1:26" x14ac:dyDescent="0.75">
      <c r="A222" s="2" t="s">
        <v>103</v>
      </c>
      <c r="B222" s="2" t="s">
        <v>579</v>
      </c>
      <c r="C222" s="2" t="s">
        <v>255</v>
      </c>
      <c r="D222" s="3">
        <v>43817</v>
      </c>
      <c r="E222" s="2" t="s">
        <v>682</v>
      </c>
      <c r="F222" s="2" t="s">
        <v>453</v>
      </c>
      <c r="G222" s="3">
        <v>43842</v>
      </c>
      <c r="H222" s="3">
        <v>43842</v>
      </c>
      <c r="I222" s="22">
        <v>320</v>
      </c>
      <c r="J222" s="16">
        <v>4796.8</v>
      </c>
      <c r="K222" s="22">
        <v>125</v>
      </c>
      <c r="L222" s="38">
        <f t="shared" si="36"/>
        <v>1873.75</v>
      </c>
      <c r="M222" s="22">
        <v>48</v>
      </c>
      <c r="N222" s="38">
        <f t="shared" si="37"/>
        <v>719.5200000000001</v>
      </c>
      <c r="O222" s="22">
        <v>25</v>
      </c>
      <c r="P222" s="22">
        <f t="shared" si="38"/>
        <v>25</v>
      </c>
      <c r="Q222" s="34">
        <f t="shared" si="39"/>
        <v>0.390625</v>
      </c>
      <c r="R222" s="34">
        <f t="shared" si="40"/>
        <v>0.61599999999999988</v>
      </c>
      <c r="S222" s="37">
        <f t="shared" si="41"/>
        <v>1</v>
      </c>
      <c r="T222" s="55">
        <f t="shared" si="42"/>
        <v>1873.75</v>
      </c>
      <c r="U222" s="37">
        <f t="shared" si="43"/>
        <v>0.24062499999999995</v>
      </c>
      <c r="V222" s="55">
        <f t="shared" si="44"/>
        <v>1154.2299999999998</v>
      </c>
      <c r="W222" s="57">
        <f t="shared" si="45"/>
        <v>0</v>
      </c>
      <c r="X222" s="4">
        <f t="shared" si="46"/>
        <v>0</v>
      </c>
      <c r="Y222" s="4" t="str">
        <f t="shared" si="47"/>
        <v>OK</v>
      </c>
      <c r="Z222" s="30"/>
    </row>
    <row r="223" spans="1:26" x14ac:dyDescent="0.75">
      <c r="A223" s="2" t="s">
        <v>104</v>
      </c>
      <c r="B223" s="2" t="s">
        <v>580</v>
      </c>
      <c r="C223" s="2" t="s">
        <v>256</v>
      </c>
      <c r="D223" s="3">
        <v>43817</v>
      </c>
      <c r="E223" s="2" t="s">
        <v>682</v>
      </c>
      <c r="F223" s="2" t="s">
        <v>453</v>
      </c>
      <c r="G223" s="3">
        <v>43842</v>
      </c>
      <c r="H223" s="3">
        <v>43842</v>
      </c>
      <c r="I223" s="22">
        <v>300</v>
      </c>
      <c r="J223" s="16">
        <v>4497</v>
      </c>
      <c r="K223" s="22">
        <v>300</v>
      </c>
      <c r="L223" s="38">
        <f t="shared" si="36"/>
        <v>4497</v>
      </c>
      <c r="M223" s="22">
        <v>0</v>
      </c>
      <c r="N223" s="38">
        <f t="shared" si="37"/>
        <v>0</v>
      </c>
      <c r="O223" s="22">
        <v>25</v>
      </c>
      <c r="P223" s="22">
        <f t="shared" si="38"/>
        <v>25</v>
      </c>
      <c r="Q223" s="34">
        <f t="shared" si="39"/>
        <v>1</v>
      </c>
      <c r="R223" s="34">
        <f t="shared" si="40"/>
        <v>1</v>
      </c>
      <c r="S223" s="37">
        <f t="shared" si="41"/>
        <v>1</v>
      </c>
      <c r="T223" s="55">
        <f t="shared" si="42"/>
        <v>4497</v>
      </c>
      <c r="U223" s="37">
        <f t="shared" si="43"/>
        <v>1</v>
      </c>
      <c r="V223" s="55">
        <f t="shared" si="44"/>
        <v>4497</v>
      </c>
      <c r="W223" s="57">
        <f t="shared" si="45"/>
        <v>0</v>
      </c>
      <c r="X223" s="4">
        <f t="shared" si="46"/>
        <v>0</v>
      </c>
      <c r="Y223" s="4" t="str">
        <f t="shared" si="47"/>
        <v>OK</v>
      </c>
      <c r="Z223" s="30"/>
    </row>
    <row r="224" spans="1:26" x14ac:dyDescent="0.75">
      <c r="A224" s="2" t="s">
        <v>106</v>
      </c>
      <c r="B224" s="2" t="s">
        <v>581</v>
      </c>
      <c r="C224" s="2" t="s">
        <v>257</v>
      </c>
      <c r="D224" s="3">
        <v>43817</v>
      </c>
      <c r="E224" s="2" t="s">
        <v>682</v>
      </c>
      <c r="F224" s="2" t="s">
        <v>453</v>
      </c>
      <c r="G224" s="3">
        <v>43842</v>
      </c>
      <c r="H224" s="3">
        <v>43842</v>
      </c>
      <c r="I224" s="22">
        <v>220</v>
      </c>
      <c r="J224" s="16">
        <v>3297.8</v>
      </c>
      <c r="K224" s="22">
        <v>220</v>
      </c>
      <c r="L224" s="38">
        <f t="shared" si="36"/>
        <v>3297.8</v>
      </c>
      <c r="M224" s="22">
        <v>0</v>
      </c>
      <c r="N224" s="38">
        <f t="shared" si="37"/>
        <v>0</v>
      </c>
      <c r="O224" s="22">
        <v>25</v>
      </c>
      <c r="P224" s="22">
        <f t="shared" si="38"/>
        <v>25</v>
      </c>
      <c r="Q224" s="34">
        <f t="shared" si="39"/>
        <v>1</v>
      </c>
      <c r="R224" s="34">
        <f t="shared" si="40"/>
        <v>1</v>
      </c>
      <c r="S224" s="37">
        <f t="shared" si="41"/>
        <v>1</v>
      </c>
      <c r="T224" s="55">
        <f t="shared" si="42"/>
        <v>3297.8</v>
      </c>
      <c r="U224" s="37">
        <f t="shared" si="43"/>
        <v>1</v>
      </c>
      <c r="V224" s="55">
        <f t="shared" si="44"/>
        <v>3297.8</v>
      </c>
      <c r="W224" s="57">
        <f t="shared" si="45"/>
        <v>0</v>
      </c>
      <c r="X224" s="4">
        <f t="shared" si="46"/>
        <v>0</v>
      </c>
      <c r="Y224" s="4" t="str">
        <f t="shared" si="47"/>
        <v>OK</v>
      </c>
      <c r="Z224" s="30"/>
    </row>
    <row r="225" spans="1:26" x14ac:dyDescent="0.75">
      <c r="A225" s="2" t="s">
        <v>164</v>
      </c>
      <c r="B225" s="2" t="s">
        <v>598</v>
      </c>
      <c r="C225" s="2" t="s">
        <v>258</v>
      </c>
      <c r="D225" s="3">
        <v>43817</v>
      </c>
      <c r="E225" s="2" t="s">
        <v>682</v>
      </c>
      <c r="F225" s="2" t="s">
        <v>453</v>
      </c>
      <c r="G225" s="3">
        <v>43842</v>
      </c>
      <c r="H225" s="3">
        <v>43842</v>
      </c>
      <c r="I225" s="22">
        <v>200</v>
      </c>
      <c r="J225" s="16">
        <v>2598</v>
      </c>
      <c r="K225" s="22">
        <v>200</v>
      </c>
      <c r="L225" s="38">
        <f t="shared" si="36"/>
        <v>2598</v>
      </c>
      <c r="M225" s="22">
        <v>0</v>
      </c>
      <c r="N225" s="38">
        <f t="shared" si="37"/>
        <v>0</v>
      </c>
      <c r="O225" s="22">
        <v>25</v>
      </c>
      <c r="P225" s="22">
        <f t="shared" si="38"/>
        <v>25</v>
      </c>
      <c r="Q225" s="34">
        <f t="shared" si="39"/>
        <v>1</v>
      </c>
      <c r="R225" s="34">
        <f t="shared" si="40"/>
        <v>1</v>
      </c>
      <c r="S225" s="37">
        <f t="shared" si="41"/>
        <v>1</v>
      </c>
      <c r="T225" s="55">
        <f t="shared" si="42"/>
        <v>2598</v>
      </c>
      <c r="U225" s="37">
        <f t="shared" si="43"/>
        <v>1</v>
      </c>
      <c r="V225" s="55">
        <f t="shared" si="44"/>
        <v>2598</v>
      </c>
      <c r="W225" s="57">
        <f t="shared" si="45"/>
        <v>0</v>
      </c>
      <c r="X225" s="4">
        <f t="shared" si="46"/>
        <v>0</v>
      </c>
      <c r="Y225" s="4" t="str">
        <f t="shared" si="47"/>
        <v>OK</v>
      </c>
      <c r="Z225" s="30"/>
    </row>
    <row r="226" spans="1:26" x14ac:dyDescent="0.75">
      <c r="A226" s="2" t="s">
        <v>67</v>
      </c>
      <c r="B226" s="2" t="s">
        <v>556</v>
      </c>
      <c r="C226" s="2" t="s">
        <v>302</v>
      </c>
      <c r="D226" s="3">
        <v>43824</v>
      </c>
      <c r="E226" s="2" t="s">
        <v>682</v>
      </c>
      <c r="F226" s="2" t="s">
        <v>453</v>
      </c>
      <c r="G226" s="3">
        <v>43849</v>
      </c>
      <c r="H226" s="3">
        <v>43849</v>
      </c>
      <c r="I226" s="22">
        <v>210</v>
      </c>
      <c r="J226" s="16">
        <v>8397.9</v>
      </c>
      <c r="K226" s="22">
        <v>210</v>
      </c>
      <c r="L226" s="38">
        <f t="shared" si="36"/>
        <v>8397.9</v>
      </c>
      <c r="M226" s="22">
        <v>0</v>
      </c>
      <c r="N226" s="38">
        <f t="shared" si="37"/>
        <v>0</v>
      </c>
      <c r="O226" s="22">
        <v>25</v>
      </c>
      <c r="P226" s="22">
        <f t="shared" si="38"/>
        <v>25</v>
      </c>
      <c r="Q226" s="34">
        <f t="shared" si="39"/>
        <v>1</v>
      </c>
      <c r="R226" s="34">
        <f t="shared" si="40"/>
        <v>1</v>
      </c>
      <c r="S226" s="37">
        <f t="shared" si="41"/>
        <v>1</v>
      </c>
      <c r="T226" s="55">
        <f t="shared" si="42"/>
        <v>8397.9</v>
      </c>
      <c r="U226" s="37">
        <f t="shared" si="43"/>
        <v>1</v>
      </c>
      <c r="V226" s="55">
        <f t="shared" si="44"/>
        <v>8397.9</v>
      </c>
      <c r="W226" s="57">
        <f t="shared" si="45"/>
        <v>0</v>
      </c>
      <c r="X226" s="4">
        <f t="shared" si="46"/>
        <v>0</v>
      </c>
      <c r="Y226" s="4" t="str">
        <f t="shared" si="47"/>
        <v>OK</v>
      </c>
      <c r="Z226" s="30"/>
    </row>
    <row r="227" spans="1:26" x14ac:dyDescent="0.75">
      <c r="A227" s="2" t="s">
        <v>98</v>
      </c>
      <c r="B227" s="2" t="s">
        <v>575</v>
      </c>
      <c r="C227" s="2" t="s">
        <v>306</v>
      </c>
      <c r="D227" s="3">
        <v>43824</v>
      </c>
      <c r="E227" s="2" t="s">
        <v>682</v>
      </c>
      <c r="F227" s="2" t="s">
        <v>453</v>
      </c>
      <c r="G227" s="3">
        <v>43849</v>
      </c>
      <c r="H227" s="3">
        <v>43849</v>
      </c>
      <c r="I227" s="22">
        <v>400</v>
      </c>
      <c r="J227" s="16">
        <v>5996</v>
      </c>
      <c r="K227" s="22">
        <v>400</v>
      </c>
      <c r="L227" s="38">
        <f t="shared" si="36"/>
        <v>5996</v>
      </c>
      <c r="M227" s="22">
        <v>0</v>
      </c>
      <c r="N227" s="38">
        <f t="shared" si="37"/>
        <v>0</v>
      </c>
      <c r="O227" s="22">
        <v>25</v>
      </c>
      <c r="P227" s="22">
        <f t="shared" si="38"/>
        <v>25</v>
      </c>
      <c r="Q227" s="34">
        <f t="shared" si="39"/>
        <v>1</v>
      </c>
      <c r="R227" s="34">
        <f t="shared" si="40"/>
        <v>1</v>
      </c>
      <c r="S227" s="37">
        <f t="shared" si="41"/>
        <v>1</v>
      </c>
      <c r="T227" s="55">
        <f t="shared" si="42"/>
        <v>5996</v>
      </c>
      <c r="U227" s="37">
        <f t="shared" si="43"/>
        <v>1</v>
      </c>
      <c r="V227" s="55">
        <f t="shared" si="44"/>
        <v>5996</v>
      </c>
      <c r="W227" s="57">
        <f t="shared" si="45"/>
        <v>0</v>
      </c>
      <c r="X227" s="4">
        <f t="shared" si="46"/>
        <v>0</v>
      </c>
      <c r="Y227" s="4" t="str">
        <f t="shared" si="47"/>
        <v>OK</v>
      </c>
      <c r="Z227" s="30"/>
    </row>
    <row r="228" spans="1:26" x14ac:dyDescent="0.75">
      <c r="A228" s="2" t="s">
        <v>176</v>
      </c>
      <c r="B228" s="2" t="s">
        <v>602</v>
      </c>
      <c r="C228" s="2" t="s">
        <v>307</v>
      </c>
      <c r="D228" s="3">
        <v>43824</v>
      </c>
      <c r="E228" s="2" t="s">
        <v>682</v>
      </c>
      <c r="F228" s="2" t="s">
        <v>453</v>
      </c>
      <c r="G228" s="3">
        <v>43849</v>
      </c>
      <c r="H228" s="3">
        <v>43849</v>
      </c>
      <c r="I228" s="22">
        <v>180</v>
      </c>
      <c r="J228" s="16">
        <v>2698.2</v>
      </c>
      <c r="K228" s="22">
        <v>180</v>
      </c>
      <c r="L228" s="38">
        <f t="shared" si="36"/>
        <v>2698.2</v>
      </c>
      <c r="M228" s="22">
        <v>0</v>
      </c>
      <c r="N228" s="38">
        <f t="shared" si="37"/>
        <v>0</v>
      </c>
      <c r="O228" s="22">
        <v>25</v>
      </c>
      <c r="P228" s="22">
        <f t="shared" si="38"/>
        <v>25</v>
      </c>
      <c r="Q228" s="34">
        <f t="shared" si="39"/>
        <v>1</v>
      </c>
      <c r="R228" s="34">
        <f t="shared" si="40"/>
        <v>1</v>
      </c>
      <c r="S228" s="37">
        <f t="shared" si="41"/>
        <v>1</v>
      </c>
      <c r="T228" s="55">
        <f t="shared" si="42"/>
        <v>2698.2</v>
      </c>
      <c r="U228" s="37">
        <f t="shared" si="43"/>
        <v>1</v>
      </c>
      <c r="V228" s="55">
        <f t="shared" si="44"/>
        <v>2698.2</v>
      </c>
      <c r="W228" s="57">
        <f t="shared" si="45"/>
        <v>0</v>
      </c>
      <c r="X228" s="4">
        <f t="shared" si="46"/>
        <v>0</v>
      </c>
      <c r="Y228" s="4" t="str">
        <f t="shared" si="47"/>
        <v>OK</v>
      </c>
      <c r="Z228" s="30"/>
    </row>
    <row r="229" spans="1:26" x14ac:dyDescent="0.75">
      <c r="A229" s="2" t="s">
        <v>67</v>
      </c>
      <c r="B229" s="2" t="s">
        <v>556</v>
      </c>
      <c r="C229" s="2" t="s">
        <v>327</v>
      </c>
      <c r="D229" s="3">
        <v>43831</v>
      </c>
      <c r="E229" s="2" t="s">
        <v>682</v>
      </c>
      <c r="F229" s="2" t="s">
        <v>453</v>
      </c>
      <c r="G229" s="3">
        <v>43856</v>
      </c>
      <c r="H229" s="3">
        <v>43856</v>
      </c>
      <c r="I229" s="22">
        <v>210</v>
      </c>
      <c r="J229" s="16">
        <v>8397.9</v>
      </c>
      <c r="K229" s="22">
        <v>210</v>
      </c>
      <c r="L229" s="38">
        <f t="shared" si="36"/>
        <v>8397.9</v>
      </c>
      <c r="M229" s="22">
        <v>0</v>
      </c>
      <c r="N229" s="38">
        <f t="shared" si="37"/>
        <v>0</v>
      </c>
      <c r="O229" s="22">
        <v>25</v>
      </c>
      <c r="P229" s="22">
        <f t="shared" si="38"/>
        <v>25</v>
      </c>
      <c r="Q229" s="34">
        <f t="shared" si="39"/>
        <v>1</v>
      </c>
      <c r="R229" s="34">
        <f t="shared" si="40"/>
        <v>1</v>
      </c>
      <c r="S229" s="37">
        <f t="shared" si="41"/>
        <v>1</v>
      </c>
      <c r="T229" s="55">
        <f t="shared" si="42"/>
        <v>8397.9</v>
      </c>
      <c r="U229" s="37">
        <f t="shared" si="43"/>
        <v>1</v>
      </c>
      <c r="V229" s="55">
        <f t="shared" si="44"/>
        <v>8397.9</v>
      </c>
      <c r="W229" s="57">
        <f t="shared" si="45"/>
        <v>0</v>
      </c>
      <c r="X229" s="4">
        <f t="shared" si="46"/>
        <v>0</v>
      </c>
      <c r="Y229" s="4" t="str">
        <f t="shared" si="47"/>
        <v>OK</v>
      </c>
      <c r="Z229" s="30"/>
    </row>
    <row r="230" spans="1:26" x14ac:dyDescent="0.75">
      <c r="A230" s="2" t="s">
        <v>98</v>
      </c>
      <c r="B230" s="2" t="s">
        <v>575</v>
      </c>
      <c r="C230" s="2" t="s">
        <v>332</v>
      </c>
      <c r="D230" s="3">
        <v>43831</v>
      </c>
      <c r="E230" s="2" t="s">
        <v>682</v>
      </c>
      <c r="F230" s="2" t="s">
        <v>453</v>
      </c>
      <c r="G230" s="3">
        <v>43856</v>
      </c>
      <c r="H230" s="3">
        <v>43856</v>
      </c>
      <c r="I230" s="22">
        <v>580</v>
      </c>
      <c r="J230" s="16">
        <v>8694.2000000000007</v>
      </c>
      <c r="K230" s="22">
        <v>580</v>
      </c>
      <c r="L230" s="38">
        <f t="shared" si="36"/>
        <v>8694.2000000000007</v>
      </c>
      <c r="M230" s="22">
        <v>70</v>
      </c>
      <c r="N230" s="38">
        <f t="shared" si="37"/>
        <v>1049.3</v>
      </c>
      <c r="O230" s="22">
        <v>25</v>
      </c>
      <c r="P230" s="22">
        <f t="shared" si="38"/>
        <v>25</v>
      </c>
      <c r="Q230" s="34">
        <f t="shared" si="39"/>
        <v>1</v>
      </c>
      <c r="R230" s="34">
        <f t="shared" si="40"/>
        <v>0.87931034482758619</v>
      </c>
      <c r="S230" s="37">
        <f t="shared" si="41"/>
        <v>1</v>
      </c>
      <c r="T230" s="55">
        <f t="shared" si="42"/>
        <v>8694.2000000000007</v>
      </c>
      <c r="U230" s="37">
        <f t="shared" si="43"/>
        <v>0.87931034482758619</v>
      </c>
      <c r="V230" s="55">
        <f t="shared" si="44"/>
        <v>7644.9000000000005</v>
      </c>
      <c r="W230" s="57">
        <f t="shared" si="45"/>
        <v>0</v>
      </c>
      <c r="X230" s="4">
        <f t="shared" si="46"/>
        <v>0</v>
      </c>
      <c r="Y230" s="4" t="str">
        <f t="shared" si="47"/>
        <v>OK</v>
      </c>
      <c r="Z230" s="30"/>
    </row>
    <row r="231" spans="1:26" x14ac:dyDescent="0.75">
      <c r="A231" s="2" t="s">
        <v>103</v>
      </c>
      <c r="B231" s="2" t="s">
        <v>579</v>
      </c>
      <c r="C231" s="2" t="s">
        <v>333</v>
      </c>
      <c r="D231" s="3">
        <v>43831</v>
      </c>
      <c r="E231" s="2" t="s">
        <v>682</v>
      </c>
      <c r="F231" s="2" t="s">
        <v>453</v>
      </c>
      <c r="G231" s="3">
        <v>43856</v>
      </c>
      <c r="H231" s="3">
        <v>43856</v>
      </c>
      <c r="I231" s="22">
        <v>300</v>
      </c>
      <c r="J231" s="16">
        <v>4497</v>
      </c>
      <c r="K231" s="22">
        <v>288</v>
      </c>
      <c r="L231" s="38">
        <f t="shared" si="36"/>
        <v>4317.12</v>
      </c>
      <c r="M231" s="22">
        <v>3</v>
      </c>
      <c r="N231" s="38">
        <f t="shared" si="37"/>
        <v>44.97</v>
      </c>
      <c r="O231" s="22">
        <v>25</v>
      </c>
      <c r="P231" s="22">
        <f t="shared" si="38"/>
        <v>25</v>
      </c>
      <c r="Q231" s="34">
        <f t="shared" si="39"/>
        <v>0.96</v>
      </c>
      <c r="R231" s="34">
        <f t="shared" si="40"/>
        <v>0.98958333333333337</v>
      </c>
      <c r="S231" s="37">
        <f t="shared" si="41"/>
        <v>1</v>
      </c>
      <c r="T231" s="55">
        <f t="shared" si="42"/>
        <v>4317.12</v>
      </c>
      <c r="U231" s="37">
        <f t="shared" si="43"/>
        <v>0.95</v>
      </c>
      <c r="V231" s="55">
        <f t="shared" si="44"/>
        <v>4272.1499999999996</v>
      </c>
      <c r="W231" s="57">
        <f t="shared" si="45"/>
        <v>0</v>
      </c>
      <c r="X231" s="4">
        <f t="shared" si="46"/>
        <v>0</v>
      </c>
      <c r="Y231" s="4" t="str">
        <f t="shared" si="47"/>
        <v>OK</v>
      </c>
      <c r="Z231" s="30"/>
    </row>
    <row r="232" spans="1:26" x14ac:dyDescent="0.75">
      <c r="A232" s="2" t="s">
        <v>104</v>
      </c>
      <c r="B232" s="2" t="s">
        <v>580</v>
      </c>
      <c r="C232" s="2" t="s">
        <v>334</v>
      </c>
      <c r="D232" s="3">
        <v>43831</v>
      </c>
      <c r="E232" s="2" t="s">
        <v>682</v>
      </c>
      <c r="F232" s="2" t="s">
        <v>453</v>
      </c>
      <c r="G232" s="3">
        <v>43856</v>
      </c>
      <c r="H232" s="3">
        <v>43856</v>
      </c>
      <c r="I232" s="22">
        <v>200</v>
      </c>
      <c r="J232" s="16">
        <v>2998</v>
      </c>
      <c r="K232" s="22">
        <v>200</v>
      </c>
      <c r="L232" s="38">
        <f t="shared" si="36"/>
        <v>2998</v>
      </c>
      <c r="M232" s="22">
        <v>0</v>
      </c>
      <c r="N232" s="38">
        <f t="shared" si="37"/>
        <v>0</v>
      </c>
      <c r="O232" s="22">
        <v>25</v>
      </c>
      <c r="P232" s="22">
        <f t="shared" si="38"/>
        <v>25</v>
      </c>
      <c r="Q232" s="34">
        <f t="shared" si="39"/>
        <v>1</v>
      </c>
      <c r="R232" s="34">
        <f t="shared" si="40"/>
        <v>1</v>
      </c>
      <c r="S232" s="37">
        <f t="shared" si="41"/>
        <v>1</v>
      </c>
      <c r="T232" s="55">
        <f t="shared" si="42"/>
        <v>2998</v>
      </c>
      <c r="U232" s="37">
        <f t="shared" si="43"/>
        <v>1</v>
      </c>
      <c r="V232" s="55">
        <f t="shared" si="44"/>
        <v>2998</v>
      </c>
      <c r="W232" s="57">
        <f t="shared" si="45"/>
        <v>0</v>
      </c>
      <c r="X232" s="4">
        <f t="shared" si="46"/>
        <v>0</v>
      </c>
      <c r="Y232" s="4" t="str">
        <f t="shared" si="47"/>
        <v>OK</v>
      </c>
      <c r="Z232" s="30"/>
    </row>
    <row r="233" spans="1:26" ht="15" customHeight="1" x14ac:dyDescent="0.75">
      <c r="A233" s="2" t="s">
        <v>106</v>
      </c>
      <c r="B233" s="2" t="s">
        <v>581</v>
      </c>
      <c r="C233" s="2" t="s">
        <v>335</v>
      </c>
      <c r="D233" s="3">
        <v>43831</v>
      </c>
      <c r="E233" s="2" t="s">
        <v>682</v>
      </c>
      <c r="F233" s="2" t="s">
        <v>453</v>
      </c>
      <c r="G233" s="3">
        <v>43856</v>
      </c>
      <c r="H233" s="3">
        <v>43856</v>
      </c>
      <c r="I233" s="22">
        <v>260</v>
      </c>
      <c r="J233" s="16">
        <v>3897.4</v>
      </c>
      <c r="K233" s="22">
        <v>260</v>
      </c>
      <c r="L233" s="38">
        <f t="shared" si="36"/>
        <v>3897.4</v>
      </c>
      <c r="M233" s="22">
        <v>0</v>
      </c>
      <c r="N233" s="38">
        <f t="shared" si="37"/>
        <v>0</v>
      </c>
      <c r="O233" s="22">
        <v>25</v>
      </c>
      <c r="P233" s="22">
        <f t="shared" si="38"/>
        <v>25</v>
      </c>
      <c r="Q233" s="34">
        <f t="shared" si="39"/>
        <v>1</v>
      </c>
      <c r="R233" s="34">
        <f t="shared" si="40"/>
        <v>1</v>
      </c>
      <c r="S233" s="37">
        <f t="shared" si="41"/>
        <v>1</v>
      </c>
      <c r="T233" s="55">
        <f t="shared" si="42"/>
        <v>3897.4</v>
      </c>
      <c r="U233" s="37">
        <f t="shared" si="43"/>
        <v>1</v>
      </c>
      <c r="V233" s="55">
        <f t="shared" si="44"/>
        <v>3897.4</v>
      </c>
      <c r="W233" s="57">
        <f t="shared" si="45"/>
        <v>0</v>
      </c>
      <c r="X233" s="4">
        <f t="shared" si="46"/>
        <v>0</v>
      </c>
      <c r="Y233" s="4" t="str">
        <f t="shared" si="47"/>
        <v>OK</v>
      </c>
      <c r="Z233" s="30"/>
    </row>
    <row r="234" spans="1:26" x14ac:dyDescent="0.75">
      <c r="A234" s="2" t="s">
        <v>176</v>
      </c>
      <c r="B234" s="2" t="s">
        <v>602</v>
      </c>
      <c r="C234" s="2" t="s">
        <v>336</v>
      </c>
      <c r="D234" s="3">
        <v>43831</v>
      </c>
      <c r="E234" s="2" t="s">
        <v>682</v>
      </c>
      <c r="F234" s="2" t="s">
        <v>453</v>
      </c>
      <c r="G234" s="3">
        <v>43856</v>
      </c>
      <c r="H234" s="3">
        <v>43856</v>
      </c>
      <c r="I234" s="22">
        <v>220</v>
      </c>
      <c r="J234" s="16">
        <v>3297.8</v>
      </c>
      <c r="K234" s="22">
        <v>222</v>
      </c>
      <c r="L234" s="38">
        <f t="shared" si="36"/>
        <v>3327.78</v>
      </c>
      <c r="M234" s="22">
        <v>0</v>
      </c>
      <c r="N234" s="38">
        <f t="shared" si="37"/>
        <v>0</v>
      </c>
      <c r="O234" s="22">
        <v>25</v>
      </c>
      <c r="P234" s="22">
        <f t="shared" si="38"/>
        <v>25</v>
      </c>
      <c r="Q234" s="34">
        <f t="shared" si="39"/>
        <v>1</v>
      </c>
      <c r="R234" s="34">
        <f t="shared" si="40"/>
        <v>1</v>
      </c>
      <c r="S234" s="37">
        <f t="shared" si="41"/>
        <v>1</v>
      </c>
      <c r="T234" s="55">
        <f t="shared" si="42"/>
        <v>3327.78</v>
      </c>
      <c r="U234" s="37">
        <f t="shared" si="43"/>
        <v>1</v>
      </c>
      <c r="V234" s="55">
        <f t="shared" si="44"/>
        <v>3297.8</v>
      </c>
      <c r="W234" s="57">
        <f t="shared" si="45"/>
        <v>0</v>
      </c>
      <c r="X234" s="4">
        <f t="shared" si="46"/>
        <v>0</v>
      </c>
      <c r="Y234" s="4" t="str">
        <f t="shared" si="47"/>
        <v>OK</v>
      </c>
      <c r="Z234" s="30"/>
    </row>
    <row r="235" spans="1:26" x14ac:dyDescent="0.75">
      <c r="A235" s="2" t="s">
        <v>102</v>
      </c>
      <c r="B235" s="2" t="s">
        <v>578</v>
      </c>
      <c r="C235" s="2" t="s">
        <v>340</v>
      </c>
      <c r="D235" s="3">
        <v>43838</v>
      </c>
      <c r="E235" s="2" t="s">
        <v>682</v>
      </c>
      <c r="F235" s="2" t="s">
        <v>453</v>
      </c>
      <c r="G235" s="3">
        <v>43863</v>
      </c>
      <c r="H235" s="3">
        <v>43863</v>
      </c>
      <c r="I235" s="22">
        <v>150</v>
      </c>
      <c r="J235" s="16">
        <v>8998.5</v>
      </c>
      <c r="K235" s="22">
        <v>150</v>
      </c>
      <c r="L235" s="38">
        <f t="shared" si="36"/>
        <v>8998.5</v>
      </c>
      <c r="M235" s="22">
        <v>27</v>
      </c>
      <c r="N235" s="38">
        <f t="shared" si="37"/>
        <v>1619.73</v>
      </c>
      <c r="O235" s="22">
        <v>25</v>
      </c>
      <c r="P235" s="22">
        <f t="shared" si="38"/>
        <v>25</v>
      </c>
      <c r="Q235" s="34">
        <f t="shared" si="39"/>
        <v>1</v>
      </c>
      <c r="R235" s="34">
        <f t="shared" si="40"/>
        <v>0.82000000000000006</v>
      </c>
      <c r="S235" s="37">
        <f t="shared" si="41"/>
        <v>1</v>
      </c>
      <c r="T235" s="55">
        <f t="shared" si="42"/>
        <v>8998.5</v>
      </c>
      <c r="U235" s="37">
        <f t="shared" si="43"/>
        <v>0.82000000000000006</v>
      </c>
      <c r="V235" s="55">
        <f t="shared" si="44"/>
        <v>7378.77</v>
      </c>
      <c r="W235" s="57">
        <f t="shared" si="45"/>
        <v>0</v>
      </c>
      <c r="X235" s="4">
        <f t="shared" si="46"/>
        <v>0</v>
      </c>
      <c r="Y235" s="4" t="str">
        <f t="shared" si="47"/>
        <v>OK</v>
      </c>
      <c r="Z235" s="30"/>
    </row>
    <row r="236" spans="1:26" x14ac:dyDescent="0.75">
      <c r="A236" s="2" t="s">
        <v>176</v>
      </c>
      <c r="B236" s="2" t="s">
        <v>602</v>
      </c>
      <c r="C236" s="2" t="s">
        <v>352</v>
      </c>
      <c r="D236" s="3">
        <v>43838</v>
      </c>
      <c r="E236" s="2" t="s">
        <v>682</v>
      </c>
      <c r="F236" s="2" t="s">
        <v>453</v>
      </c>
      <c r="G236" s="3">
        <v>43863</v>
      </c>
      <c r="H236" s="3">
        <v>43863</v>
      </c>
      <c r="I236" s="22">
        <v>220</v>
      </c>
      <c r="J236" s="16">
        <v>3297.8</v>
      </c>
      <c r="K236" s="22">
        <v>220</v>
      </c>
      <c r="L236" s="38">
        <f t="shared" si="36"/>
        <v>3297.8</v>
      </c>
      <c r="M236" s="22">
        <v>0</v>
      </c>
      <c r="N236" s="38">
        <f t="shared" si="37"/>
        <v>0</v>
      </c>
      <c r="O236" s="22">
        <v>25</v>
      </c>
      <c r="P236" s="22">
        <f t="shared" si="38"/>
        <v>25</v>
      </c>
      <c r="Q236" s="34">
        <f t="shared" si="39"/>
        <v>1</v>
      </c>
      <c r="R236" s="34">
        <f t="shared" si="40"/>
        <v>1</v>
      </c>
      <c r="S236" s="37">
        <f t="shared" si="41"/>
        <v>1</v>
      </c>
      <c r="T236" s="55">
        <f t="shared" si="42"/>
        <v>3297.8</v>
      </c>
      <c r="U236" s="37">
        <f t="shared" si="43"/>
        <v>1</v>
      </c>
      <c r="V236" s="55">
        <f t="shared" si="44"/>
        <v>3297.8</v>
      </c>
      <c r="W236" s="57">
        <f t="shared" si="45"/>
        <v>0</v>
      </c>
      <c r="X236" s="4">
        <f t="shared" si="46"/>
        <v>0</v>
      </c>
      <c r="Y236" s="4" t="str">
        <f t="shared" si="47"/>
        <v>OK</v>
      </c>
      <c r="Z236" s="30"/>
    </row>
    <row r="237" spans="1:26" x14ac:dyDescent="0.75">
      <c r="A237" s="2" t="s">
        <v>164</v>
      </c>
      <c r="B237" s="2" t="s">
        <v>598</v>
      </c>
      <c r="C237" s="2" t="s">
        <v>353</v>
      </c>
      <c r="D237" s="3">
        <v>43838</v>
      </c>
      <c r="E237" s="2" t="s">
        <v>682</v>
      </c>
      <c r="F237" s="2" t="s">
        <v>453</v>
      </c>
      <c r="G237" s="3">
        <v>43863</v>
      </c>
      <c r="H237" s="3">
        <v>43863</v>
      </c>
      <c r="I237" s="22">
        <v>200</v>
      </c>
      <c r="J237" s="16">
        <v>2598</v>
      </c>
      <c r="K237" s="22">
        <v>200</v>
      </c>
      <c r="L237" s="38">
        <f t="shared" si="36"/>
        <v>2598</v>
      </c>
      <c r="M237" s="22">
        <v>4</v>
      </c>
      <c r="N237" s="38">
        <f t="shared" si="37"/>
        <v>51.96</v>
      </c>
      <c r="O237" s="22">
        <v>25</v>
      </c>
      <c r="P237" s="22">
        <f t="shared" si="38"/>
        <v>25</v>
      </c>
      <c r="Q237" s="34">
        <f t="shared" si="39"/>
        <v>1</v>
      </c>
      <c r="R237" s="34">
        <f t="shared" si="40"/>
        <v>0.98</v>
      </c>
      <c r="S237" s="37">
        <f t="shared" si="41"/>
        <v>1</v>
      </c>
      <c r="T237" s="55">
        <f t="shared" si="42"/>
        <v>2598</v>
      </c>
      <c r="U237" s="37">
        <f t="shared" si="43"/>
        <v>0.98</v>
      </c>
      <c r="V237" s="55">
        <f t="shared" si="44"/>
        <v>2546.04</v>
      </c>
      <c r="W237" s="57">
        <f t="shared" si="45"/>
        <v>0</v>
      </c>
      <c r="X237" s="4">
        <f t="shared" si="46"/>
        <v>0</v>
      </c>
      <c r="Y237" s="4" t="str">
        <f t="shared" si="47"/>
        <v>OK</v>
      </c>
      <c r="Z237" s="30"/>
    </row>
    <row r="238" spans="1:26" x14ac:dyDescent="0.75">
      <c r="A238" s="2" t="s">
        <v>67</v>
      </c>
      <c r="B238" s="2" t="s">
        <v>556</v>
      </c>
      <c r="C238" s="2" t="s">
        <v>361</v>
      </c>
      <c r="D238" s="3">
        <v>43845</v>
      </c>
      <c r="E238" s="2" t="s">
        <v>682</v>
      </c>
      <c r="F238" s="2" t="s">
        <v>453</v>
      </c>
      <c r="G238" s="3">
        <v>43870</v>
      </c>
      <c r="H238" s="3">
        <v>43870</v>
      </c>
      <c r="I238" s="22">
        <v>210</v>
      </c>
      <c r="J238" s="16">
        <v>8397.9</v>
      </c>
      <c r="K238" s="22">
        <v>120</v>
      </c>
      <c r="L238" s="38">
        <f t="shared" si="36"/>
        <v>4798.8</v>
      </c>
      <c r="M238" s="22">
        <v>27</v>
      </c>
      <c r="N238" s="38">
        <f t="shared" si="37"/>
        <v>1079.73</v>
      </c>
      <c r="O238" s="22">
        <v>25</v>
      </c>
      <c r="P238" s="22">
        <f t="shared" si="38"/>
        <v>25</v>
      </c>
      <c r="Q238" s="34">
        <f t="shared" si="39"/>
        <v>0.57142857142857151</v>
      </c>
      <c r="R238" s="34">
        <f t="shared" si="40"/>
        <v>0.77500000000000002</v>
      </c>
      <c r="S238" s="37">
        <f t="shared" si="41"/>
        <v>1</v>
      </c>
      <c r="T238" s="55">
        <f t="shared" si="42"/>
        <v>4798.8</v>
      </c>
      <c r="U238" s="37">
        <f t="shared" si="43"/>
        <v>0.44285714285714295</v>
      </c>
      <c r="V238" s="55">
        <f t="shared" si="44"/>
        <v>3719.0700000000006</v>
      </c>
      <c r="W238" s="57">
        <f t="shared" si="45"/>
        <v>0</v>
      </c>
      <c r="X238" s="4">
        <f t="shared" si="46"/>
        <v>0</v>
      </c>
      <c r="Y238" s="4" t="str">
        <f t="shared" si="47"/>
        <v>OK</v>
      </c>
      <c r="Z238" s="30"/>
    </row>
    <row r="239" spans="1:26" x14ac:dyDescent="0.75">
      <c r="A239" s="2" t="s">
        <v>157</v>
      </c>
      <c r="B239" s="2" t="s">
        <v>597</v>
      </c>
      <c r="C239" s="2" t="s">
        <v>362</v>
      </c>
      <c r="D239" s="3">
        <v>43845</v>
      </c>
      <c r="E239" s="2" t="s">
        <v>682</v>
      </c>
      <c r="F239" s="2" t="s">
        <v>453</v>
      </c>
      <c r="G239" s="3">
        <v>43870</v>
      </c>
      <c r="H239" s="3">
        <v>43870</v>
      </c>
      <c r="I239" s="22">
        <v>210</v>
      </c>
      <c r="J239" s="16">
        <v>10497.9</v>
      </c>
      <c r="K239" s="22">
        <v>210</v>
      </c>
      <c r="L239" s="38">
        <f t="shared" si="36"/>
        <v>10497.9</v>
      </c>
      <c r="M239" s="22">
        <v>0</v>
      </c>
      <c r="N239" s="38">
        <f t="shared" si="37"/>
        <v>0</v>
      </c>
      <c r="O239" s="22">
        <v>25</v>
      </c>
      <c r="P239" s="22">
        <f t="shared" si="38"/>
        <v>25</v>
      </c>
      <c r="Q239" s="34">
        <f t="shared" si="39"/>
        <v>1</v>
      </c>
      <c r="R239" s="34">
        <f t="shared" si="40"/>
        <v>1</v>
      </c>
      <c r="S239" s="37">
        <f t="shared" si="41"/>
        <v>1</v>
      </c>
      <c r="T239" s="55">
        <f t="shared" si="42"/>
        <v>10497.9</v>
      </c>
      <c r="U239" s="37">
        <f t="shared" si="43"/>
        <v>1</v>
      </c>
      <c r="V239" s="55">
        <f t="shared" si="44"/>
        <v>10497.9</v>
      </c>
      <c r="W239" s="57">
        <f t="shared" si="45"/>
        <v>0</v>
      </c>
      <c r="X239" s="4">
        <f t="shared" si="46"/>
        <v>0</v>
      </c>
      <c r="Y239" s="4" t="str">
        <f t="shared" si="47"/>
        <v>OK</v>
      </c>
      <c r="Z239" s="30"/>
    </row>
    <row r="240" spans="1:26" x14ac:dyDescent="0.75">
      <c r="A240" s="2" t="s">
        <v>98</v>
      </c>
      <c r="B240" s="2" t="s">
        <v>575</v>
      </c>
      <c r="C240" s="2" t="s">
        <v>370</v>
      </c>
      <c r="D240" s="3">
        <v>43845</v>
      </c>
      <c r="E240" s="2" t="s">
        <v>682</v>
      </c>
      <c r="F240" s="2" t="s">
        <v>453</v>
      </c>
      <c r="G240" s="3">
        <v>43870</v>
      </c>
      <c r="H240" s="3">
        <v>43870</v>
      </c>
      <c r="I240" s="22">
        <v>320</v>
      </c>
      <c r="J240" s="16">
        <v>4796.8</v>
      </c>
      <c r="K240" s="22">
        <v>320</v>
      </c>
      <c r="L240" s="38">
        <f t="shared" si="36"/>
        <v>4796.8</v>
      </c>
      <c r="M240" s="22">
        <v>0</v>
      </c>
      <c r="N240" s="38">
        <f t="shared" si="37"/>
        <v>0</v>
      </c>
      <c r="O240" s="22">
        <v>25</v>
      </c>
      <c r="P240" s="22">
        <f t="shared" si="38"/>
        <v>25</v>
      </c>
      <c r="Q240" s="34">
        <f t="shared" si="39"/>
        <v>1</v>
      </c>
      <c r="R240" s="34">
        <f t="shared" si="40"/>
        <v>1</v>
      </c>
      <c r="S240" s="37">
        <f t="shared" si="41"/>
        <v>1</v>
      </c>
      <c r="T240" s="55">
        <f t="shared" si="42"/>
        <v>4796.8</v>
      </c>
      <c r="U240" s="37">
        <f t="shared" si="43"/>
        <v>1</v>
      </c>
      <c r="V240" s="55">
        <f t="shared" si="44"/>
        <v>4796.8</v>
      </c>
      <c r="W240" s="57">
        <f t="shared" si="45"/>
        <v>0</v>
      </c>
      <c r="X240" s="4">
        <f t="shared" si="46"/>
        <v>0</v>
      </c>
      <c r="Y240" s="4" t="str">
        <f t="shared" si="47"/>
        <v>OK</v>
      </c>
      <c r="Z240" s="30"/>
    </row>
    <row r="241" spans="1:26" x14ac:dyDescent="0.75">
      <c r="A241" s="2" t="s">
        <v>103</v>
      </c>
      <c r="B241" s="2" t="s">
        <v>579</v>
      </c>
      <c r="C241" s="2" t="s">
        <v>371</v>
      </c>
      <c r="D241" s="3">
        <v>43845</v>
      </c>
      <c r="E241" s="2" t="s">
        <v>682</v>
      </c>
      <c r="F241" s="2" t="s">
        <v>453</v>
      </c>
      <c r="G241" s="3">
        <v>43870</v>
      </c>
      <c r="H241" s="3">
        <v>43870</v>
      </c>
      <c r="I241" s="22">
        <v>420</v>
      </c>
      <c r="J241" s="16">
        <v>6295.8</v>
      </c>
      <c r="K241" s="22">
        <v>420</v>
      </c>
      <c r="L241" s="38">
        <f t="shared" si="36"/>
        <v>6295.8</v>
      </c>
      <c r="M241" s="22">
        <v>0</v>
      </c>
      <c r="N241" s="38">
        <f t="shared" si="37"/>
        <v>0</v>
      </c>
      <c r="O241" s="22">
        <v>25</v>
      </c>
      <c r="P241" s="22">
        <f t="shared" si="38"/>
        <v>25</v>
      </c>
      <c r="Q241" s="34">
        <f t="shared" si="39"/>
        <v>1</v>
      </c>
      <c r="R241" s="34">
        <f t="shared" si="40"/>
        <v>1</v>
      </c>
      <c r="S241" s="37">
        <f t="shared" si="41"/>
        <v>1</v>
      </c>
      <c r="T241" s="55">
        <f t="shared" si="42"/>
        <v>6295.8</v>
      </c>
      <c r="U241" s="37">
        <f t="shared" si="43"/>
        <v>1</v>
      </c>
      <c r="V241" s="55">
        <f t="shared" si="44"/>
        <v>6295.8</v>
      </c>
      <c r="W241" s="57">
        <f t="shared" si="45"/>
        <v>0</v>
      </c>
      <c r="X241" s="4">
        <f t="shared" si="46"/>
        <v>0</v>
      </c>
      <c r="Y241" s="4" t="str">
        <f t="shared" si="47"/>
        <v>OK</v>
      </c>
      <c r="Z241" s="30"/>
    </row>
    <row r="242" spans="1:26" x14ac:dyDescent="0.75">
      <c r="A242" s="2" t="s">
        <v>104</v>
      </c>
      <c r="B242" s="2" t="s">
        <v>580</v>
      </c>
      <c r="C242" s="2" t="s">
        <v>372</v>
      </c>
      <c r="D242" s="3">
        <v>43845</v>
      </c>
      <c r="E242" s="2" t="s">
        <v>682</v>
      </c>
      <c r="F242" s="2" t="s">
        <v>453</v>
      </c>
      <c r="G242" s="3">
        <v>43870</v>
      </c>
      <c r="H242" s="3">
        <v>43870</v>
      </c>
      <c r="I242" s="22">
        <v>320</v>
      </c>
      <c r="J242" s="16">
        <v>4796.8</v>
      </c>
      <c r="K242" s="22">
        <v>320</v>
      </c>
      <c r="L242" s="38">
        <f t="shared" si="36"/>
        <v>4796.8</v>
      </c>
      <c r="M242" s="22">
        <v>0</v>
      </c>
      <c r="N242" s="38">
        <f t="shared" si="37"/>
        <v>0</v>
      </c>
      <c r="O242" s="22">
        <v>25</v>
      </c>
      <c r="P242" s="22">
        <f t="shared" si="38"/>
        <v>25</v>
      </c>
      <c r="Q242" s="34">
        <f t="shared" si="39"/>
        <v>1</v>
      </c>
      <c r="R242" s="34">
        <f t="shared" si="40"/>
        <v>1</v>
      </c>
      <c r="S242" s="37">
        <f t="shared" si="41"/>
        <v>1</v>
      </c>
      <c r="T242" s="55">
        <f t="shared" si="42"/>
        <v>4796.8</v>
      </c>
      <c r="U242" s="37">
        <f t="shared" si="43"/>
        <v>1</v>
      </c>
      <c r="V242" s="55">
        <f t="shared" si="44"/>
        <v>4796.8</v>
      </c>
      <c r="W242" s="57">
        <f t="shared" si="45"/>
        <v>0</v>
      </c>
      <c r="X242" s="4">
        <f t="shared" si="46"/>
        <v>0</v>
      </c>
      <c r="Y242" s="4" t="str">
        <f t="shared" si="47"/>
        <v>OK</v>
      </c>
      <c r="Z242" s="30"/>
    </row>
    <row r="243" spans="1:26" x14ac:dyDescent="0.75">
      <c r="A243" s="2" t="s">
        <v>68</v>
      </c>
      <c r="B243" s="2" t="s">
        <v>557</v>
      </c>
      <c r="C243" s="2" t="s">
        <v>69</v>
      </c>
      <c r="D243" s="3">
        <v>43767</v>
      </c>
      <c r="E243" s="2" t="s">
        <v>686</v>
      </c>
      <c r="F243" s="2" t="s">
        <v>536</v>
      </c>
      <c r="G243" s="3">
        <v>43779</v>
      </c>
      <c r="H243" s="3">
        <v>43774</v>
      </c>
      <c r="I243" s="22">
        <v>630</v>
      </c>
      <c r="J243" s="16">
        <v>31493.7</v>
      </c>
      <c r="K243" s="22">
        <v>630</v>
      </c>
      <c r="L243" s="38">
        <f t="shared" si="36"/>
        <v>31493.7</v>
      </c>
      <c r="M243" s="22">
        <v>0</v>
      </c>
      <c r="N243" s="38">
        <f t="shared" si="37"/>
        <v>0</v>
      </c>
      <c r="O243" s="22">
        <v>12</v>
      </c>
      <c r="P243" s="22">
        <f t="shared" si="38"/>
        <v>7</v>
      </c>
      <c r="Q243" s="34">
        <f t="shared" si="39"/>
        <v>1</v>
      </c>
      <c r="R243" s="34">
        <f t="shared" si="40"/>
        <v>1</v>
      </c>
      <c r="S243" s="37">
        <f t="shared" si="41"/>
        <v>1</v>
      </c>
      <c r="T243" s="55">
        <f t="shared" si="42"/>
        <v>31493.7</v>
      </c>
      <c r="U243" s="37">
        <f t="shared" si="43"/>
        <v>1</v>
      </c>
      <c r="V243" s="55">
        <f t="shared" si="44"/>
        <v>31493.7</v>
      </c>
      <c r="W243" s="57">
        <f t="shared" si="45"/>
        <v>-5</v>
      </c>
      <c r="X243" s="4">
        <f t="shared" si="46"/>
        <v>5</v>
      </c>
      <c r="Y243" s="4" t="str">
        <f t="shared" si="47"/>
        <v>OK</v>
      </c>
      <c r="Z243" s="30"/>
    </row>
    <row r="244" spans="1:26" x14ac:dyDescent="0.75">
      <c r="A244" s="2" t="s">
        <v>68</v>
      </c>
      <c r="B244" s="2" t="s">
        <v>557</v>
      </c>
      <c r="C244" s="2" t="s">
        <v>129</v>
      </c>
      <c r="D244" s="3">
        <v>43781</v>
      </c>
      <c r="E244" s="2" t="s">
        <v>686</v>
      </c>
      <c r="F244" s="2" t="s">
        <v>536</v>
      </c>
      <c r="G244" s="3">
        <v>43793</v>
      </c>
      <c r="H244" s="3">
        <v>43793</v>
      </c>
      <c r="I244" s="22">
        <v>1110</v>
      </c>
      <c r="J244" s="16">
        <v>55488.9</v>
      </c>
      <c r="K244" s="22">
        <v>888</v>
      </c>
      <c r="L244" s="38">
        <f t="shared" si="36"/>
        <v>44391.12</v>
      </c>
      <c r="M244" s="22">
        <v>0</v>
      </c>
      <c r="N244" s="38">
        <f t="shared" si="37"/>
        <v>0</v>
      </c>
      <c r="O244" s="22">
        <v>12</v>
      </c>
      <c r="P244" s="22">
        <f t="shared" si="38"/>
        <v>12</v>
      </c>
      <c r="Q244" s="34">
        <f t="shared" si="39"/>
        <v>0.8</v>
      </c>
      <c r="R244" s="34">
        <f t="shared" si="40"/>
        <v>1</v>
      </c>
      <c r="S244" s="37">
        <f t="shared" si="41"/>
        <v>1</v>
      </c>
      <c r="T244" s="55">
        <f t="shared" si="42"/>
        <v>44391.12</v>
      </c>
      <c r="U244" s="37">
        <f t="shared" si="43"/>
        <v>0.8</v>
      </c>
      <c r="V244" s="55">
        <f t="shared" si="44"/>
        <v>44391.12</v>
      </c>
      <c r="W244" s="57">
        <f t="shared" si="45"/>
        <v>0</v>
      </c>
      <c r="X244" s="4">
        <f t="shared" si="46"/>
        <v>0</v>
      </c>
      <c r="Y244" s="4" t="str">
        <f t="shared" si="47"/>
        <v>OK</v>
      </c>
      <c r="Z244" s="30"/>
    </row>
    <row r="245" spans="1:26" x14ac:dyDescent="0.75">
      <c r="A245" s="2" t="s">
        <v>68</v>
      </c>
      <c r="B245" s="2" t="s">
        <v>557</v>
      </c>
      <c r="C245" s="2" t="s">
        <v>159</v>
      </c>
      <c r="D245" s="3">
        <v>43788</v>
      </c>
      <c r="E245" s="2" t="s">
        <v>686</v>
      </c>
      <c r="F245" s="2" t="s">
        <v>536</v>
      </c>
      <c r="G245" s="3">
        <v>43800</v>
      </c>
      <c r="H245" s="3">
        <v>43800</v>
      </c>
      <c r="I245" s="22">
        <v>450</v>
      </c>
      <c r="J245" s="16">
        <v>22495.5</v>
      </c>
      <c r="K245" s="22">
        <v>450</v>
      </c>
      <c r="L245" s="38">
        <f t="shared" si="36"/>
        <v>22495.5</v>
      </c>
      <c r="M245" s="22">
        <v>0</v>
      </c>
      <c r="N245" s="38">
        <f t="shared" si="37"/>
        <v>0</v>
      </c>
      <c r="O245" s="22">
        <v>12</v>
      </c>
      <c r="P245" s="22">
        <f t="shared" si="38"/>
        <v>12</v>
      </c>
      <c r="Q245" s="34">
        <f t="shared" si="39"/>
        <v>1</v>
      </c>
      <c r="R245" s="34">
        <f t="shared" si="40"/>
        <v>1</v>
      </c>
      <c r="S245" s="37">
        <f t="shared" si="41"/>
        <v>1</v>
      </c>
      <c r="T245" s="55">
        <f t="shared" si="42"/>
        <v>22495.5</v>
      </c>
      <c r="U245" s="37">
        <f t="shared" si="43"/>
        <v>1</v>
      </c>
      <c r="V245" s="55">
        <f t="shared" si="44"/>
        <v>22495.5</v>
      </c>
      <c r="W245" s="57">
        <f t="shared" si="45"/>
        <v>0</v>
      </c>
      <c r="X245" s="4">
        <f t="shared" si="46"/>
        <v>0</v>
      </c>
      <c r="Y245" s="4" t="str">
        <f t="shared" si="47"/>
        <v>OK</v>
      </c>
      <c r="Z245" s="30"/>
    </row>
    <row r="246" spans="1:26" x14ac:dyDescent="0.75">
      <c r="A246" s="2" t="s">
        <v>68</v>
      </c>
      <c r="B246" s="2" t="s">
        <v>557</v>
      </c>
      <c r="C246" s="2" t="s">
        <v>174</v>
      </c>
      <c r="D246" s="3">
        <v>43795</v>
      </c>
      <c r="E246" s="2" t="s">
        <v>686</v>
      </c>
      <c r="F246" s="2" t="s">
        <v>536</v>
      </c>
      <c r="G246" s="3">
        <v>43807</v>
      </c>
      <c r="H246" s="3">
        <v>43807</v>
      </c>
      <c r="I246" s="22">
        <v>450</v>
      </c>
      <c r="J246" s="16">
        <v>22495.5</v>
      </c>
      <c r="K246" s="22">
        <v>131</v>
      </c>
      <c r="L246" s="38">
        <f t="shared" si="36"/>
        <v>6548.69</v>
      </c>
      <c r="M246" s="22">
        <v>0</v>
      </c>
      <c r="N246" s="38">
        <f t="shared" si="37"/>
        <v>0</v>
      </c>
      <c r="O246" s="22">
        <v>12</v>
      </c>
      <c r="P246" s="22">
        <f t="shared" si="38"/>
        <v>12</v>
      </c>
      <c r="Q246" s="34">
        <f t="shared" si="39"/>
        <v>0.2911111111111111</v>
      </c>
      <c r="R246" s="34">
        <f t="shared" si="40"/>
        <v>1</v>
      </c>
      <c r="S246" s="37">
        <f t="shared" si="41"/>
        <v>1</v>
      </c>
      <c r="T246" s="55">
        <f t="shared" si="42"/>
        <v>6548.69</v>
      </c>
      <c r="U246" s="37">
        <f t="shared" si="43"/>
        <v>0.2911111111111111</v>
      </c>
      <c r="V246" s="55">
        <f t="shared" si="44"/>
        <v>6548.69</v>
      </c>
      <c r="W246" s="57">
        <f t="shared" si="45"/>
        <v>0</v>
      </c>
      <c r="X246" s="4">
        <f t="shared" si="46"/>
        <v>0</v>
      </c>
      <c r="Y246" s="4" t="str">
        <f t="shared" si="47"/>
        <v>OK</v>
      </c>
      <c r="Z246" s="30"/>
    </row>
    <row r="247" spans="1:26" x14ac:dyDescent="0.75">
      <c r="A247" s="2" t="s">
        <v>68</v>
      </c>
      <c r="B247" s="2" t="s">
        <v>557</v>
      </c>
      <c r="C247" s="2" t="s">
        <v>188</v>
      </c>
      <c r="D247" s="3">
        <v>43802</v>
      </c>
      <c r="E247" s="2" t="s">
        <v>686</v>
      </c>
      <c r="F247" s="2" t="s">
        <v>536</v>
      </c>
      <c r="G247" s="3">
        <v>43814</v>
      </c>
      <c r="H247" s="3">
        <v>43814</v>
      </c>
      <c r="I247" s="22">
        <v>420</v>
      </c>
      <c r="J247" s="16">
        <v>20995.8</v>
      </c>
      <c r="K247" s="22">
        <v>420</v>
      </c>
      <c r="L247" s="38">
        <f t="shared" si="36"/>
        <v>20995.8</v>
      </c>
      <c r="M247" s="22">
        <v>0</v>
      </c>
      <c r="N247" s="38">
        <f t="shared" si="37"/>
        <v>0</v>
      </c>
      <c r="O247" s="22">
        <v>12</v>
      </c>
      <c r="P247" s="22">
        <f t="shared" si="38"/>
        <v>12</v>
      </c>
      <c r="Q247" s="34">
        <f t="shared" si="39"/>
        <v>1</v>
      </c>
      <c r="R247" s="34">
        <f t="shared" si="40"/>
        <v>1</v>
      </c>
      <c r="S247" s="37">
        <f t="shared" si="41"/>
        <v>1</v>
      </c>
      <c r="T247" s="55">
        <f t="shared" si="42"/>
        <v>20995.8</v>
      </c>
      <c r="U247" s="37">
        <f t="shared" si="43"/>
        <v>1</v>
      </c>
      <c r="V247" s="55">
        <f t="shared" si="44"/>
        <v>20995.8</v>
      </c>
      <c r="W247" s="57">
        <f t="shared" si="45"/>
        <v>0</v>
      </c>
      <c r="X247" s="4">
        <f t="shared" si="46"/>
        <v>0</v>
      </c>
      <c r="Y247" s="4" t="str">
        <f t="shared" si="47"/>
        <v>OK</v>
      </c>
      <c r="Z247" s="30"/>
    </row>
    <row r="248" spans="1:26" x14ac:dyDescent="0.75">
      <c r="A248" s="2" t="s">
        <v>68</v>
      </c>
      <c r="B248" s="2" t="s">
        <v>557</v>
      </c>
      <c r="C248" s="2" t="s">
        <v>189</v>
      </c>
      <c r="D248" s="3">
        <v>43802</v>
      </c>
      <c r="E248" s="2" t="s">
        <v>686</v>
      </c>
      <c r="F248" s="2" t="s">
        <v>536</v>
      </c>
      <c r="G248" s="3">
        <v>43814</v>
      </c>
      <c r="H248" s="3">
        <v>43814</v>
      </c>
      <c r="I248" s="22">
        <v>1110</v>
      </c>
      <c r="J248" s="16">
        <v>55488.9</v>
      </c>
      <c r="K248" s="22">
        <v>1110</v>
      </c>
      <c r="L248" s="38">
        <f t="shared" si="36"/>
        <v>55488.9</v>
      </c>
      <c r="M248" s="22">
        <v>0</v>
      </c>
      <c r="N248" s="38">
        <f t="shared" si="37"/>
        <v>0</v>
      </c>
      <c r="O248" s="22">
        <v>12</v>
      </c>
      <c r="P248" s="22">
        <f t="shared" si="38"/>
        <v>12</v>
      </c>
      <c r="Q248" s="34">
        <f t="shared" si="39"/>
        <v>1</v>
      </c>
      <c r="R248" s="34">
        <f t="shared" si="40"/>
        <v>1</v>
      </c>
      <c r="S248" s="37">
        <f t="shared" si="41"/>
        <v>1</v>
      </c>
      <c r="T248" s="55">
        <f t="shared" si="42"/>
        <v>55488.9</v>
      </c>
      <c r="U248" s="37">
        <f t="shared" si="43"/>
        <v>1</v>
      </c>
      <c r="V248" s="55">
        <f t="shared" si="44"/>
        <v>55488.9</v>
      </c>
      <c r="W248" s="57">
        <f t="shared" si="45"/>
        <v>0</v>
      </c>
      <c r="X248" s="4">
        <f t="shared" si="46"/>
        <v>0</v>
      </c>
      <c r="Y248" s="4" t="str">
        <f t="shared" si="47"/>
        <v>OK</v>
      </c>
      <c r="Z248" s="30"/>
    </row>
    <row r="249" spans="1:26" x14ac:dyDescent="0.75">
      <c r="A249" s="2" t="s">
        <v>68</v>
      </c>
      <c r="B249" s="2" t="s">
        <v>557</v>
      </c>
      <c r="C249" s="2" t="s">
        <v>305</v>
      </c>
      <c r="D249" s="3">
        <v>43837</v>
      </c>
      <c r="E249" s="2" t="s">
        <v>686</v>
      </c>
      <c r="F249" s="2" t="s">
        <v>536</v>
      </c>
      <c r="G249" s="3">
        <v>43849</v>
      </c>
      <c r="H249" s="3">
        <v>43849</v>
      </c>
      <c r="I249" s="22">
        <v>1560</v>
      </c>
      <c r="J249" s="16">
        <v>77984.399999999994</v>
      </c>
      <c r="K249" s="22">
        <v>1030</v>
      </c>
      <c r="L249" s="38">
        <f t="shared" si="36"/>
        <v>51489.7</v>
      </c>
      <c r="M249" s="22">
        <v>62</v>
      </c>
      <c r="N249" s="38">
        <f t="shared" si="37"/>
        <v>3099.3799999999997</v>
      </c>
      <c r="O249" s="22">
        <v>12</v>
      </c>
      <c r="P249" s="22">
        <f t="shared" si="38"/>
        <v>12</v>
      </c>
      <c r="Q249" s="34">
        <f t="shared" si="39"/>
        <v>0.66025641025641024</v>
      </c>
      <c r="R249" s="34">
        <f t="shared" si="40"/>
        <v>0.9398058252427185</v>
      </c>
      <c r="S249" s="37">
        <f t="shared" si="41"/>
        <v>1</v>
      </c>
      <c r="T249" s="55">
        <f t="shared" si="42"/>
        <v>51489.7</v>
      </c>
      <c r="U249" s="37">
        <f t="shared" si="43"/>
        <v>0.62051282051282053</v>
      </c>
      <c r="V249" s="55">
        <f t="shared" si="44"/>
        <v>48390.32</v>
      </c>
      <c r="W249" s="57">
        <f t="shared" si="45"/>
        <v>0</v>
      </c>
      <c r="X249" s="4">
        <f t="shared" si="46"/>
        <v>0</v>
      </c>
      <c r="Y249" s="4" t="str">
        <f t="shared" si="47"/>
        <v>OK</v>
      </c>
      <c r="Z249" s="30"/>
    </row>
    <row r="250" spans="1:26" x14ac:dyDescent="0.75">
      <c r="A250" s="2" t="s">
        <v>68</v>
      </c>
      <c r="B250" s="2" t="s">
        <v>557</v>
      </c>
      <c r="C250" s="2" t="s">
        <v>311</v>
      </c>
      <c r="D250" s="3">
        <v>43837</v>
      </c>
      <c r="E250" s="2" t="s">
        <v>686</v>
      </c>
      <c r="F250" s="2" t="s">
        <v>536</v>
      </c>
      <c r="G250" s="3">
        <v>43849</v>
      </c>
      <c r="H250" s="3">
        <v>43849</v>
      </c>
      <c r="I250" s="22">
        <v>930</v>
      </c>
      <c r="J250" s="16">
        <v>46490.7</v>
      </c>
      <c r="K250" s="22">
        <v>930</v>
      </c>
      <c r="L250" s="38">
        <f t="shared" si="36"/>
        <v>46490.7</v>
      </c>
      <c r="M250" s="22">
        <v>0</v>
      </c>
      <c r="N250" s="38">
        <f t="shared" si="37"/>
        <v>0</v>
      </c>
      <c r="O250" s="22">
        <v>12</v>
      </c>
      <c r="P250" s="22">
        <f t="shared" si="38"/>
        <v>12</v>
      </c>
      <c r="Q250" s="34">
        <f t="shared" si="39"/>
        <v>1</v>
      </c>
      <c r="R250" s="34">
        <f t="shared" si="40"/>
        <v>1</v>
      </c>
      <c r="S250" s="37">
        <f t="shared" si="41"/>
        <v>1</v>
      </c>
      <c r="T250" s="55">
        <f t="shared" si="42"/>
        <v>46490.7</v>
      </c>
      <c r="U250" s="37">
        <f t="shared" si="43"/>
        <v>1</v>
      </c>
      <c r="V250" s="55">
        <f t="shared" si="44"/>
        <v>46490.7</v>
      </c>
      <c r="W250" s="57">
        <f t="shared" si="45"/>
        <v>0</v>
      </c>
      <c r="X250" s="4">
        <f t="shared" si="46"/>
        <v>0</v>
      </c>
      <c r="Y250" s="4" t="str">
        <f t="shared" si="47"/>
        <v>OK</v>
      </c>
      <c r="Z250" s="30"/>
    </row>
    <row r="251" spans="1:26" x14ac:dyDescent="0.75">
      <c r="A251" s="2" t="s">
        <v>68</v>
      </c>
      <c r="B251" s="2" t="s">
        <v>557</v>
      </c>
      <c r="C251" s="2" t="s">
        <v>331</v>
      </c>
      <c r="D251" s="3">
        <v>43844</v>
      </c>
      <c r="E251" s="2" t="s">
        <v>686</v>
      </c>
      <c r="F251" s="2" t="s">
        <v>536</v>
      </c>
      <c r="G251" s="3">
        <v>43856</v>
      </c>
      <c r="H251" s="3">
        <v>43856</v>
      </c>
      <c r="I251" s="22">
        <v>360</v>
      </c>
      <c r="J251" s="16">
        <v>17996.400000000001</v>
      </c>
      <c r="K251" s="22">
        <v>299</v>
      </c>
      <c r="L251" s="38">
        <f t="shared" si="36"/>
        <v>14947.010000000002</v>
      </c>
      <c r="M251" s="22">
        <v>0</v>
      </c>
      <c r="N251" s="38">
        <f t="shared" si="37"/>
        <v>0</v>
      </c>
      <c r="O251" s="22">
        <v>12</v>
      </c>
      <c r="P251" s="22">
        <f t="shared" si="38"/>
        <v>12</v>
      </c>
      <c r="Q251" s="34">
        <f t="shared" si="39"/>
        <v>0.8305555555555556</v>
      </c>
      <c r="R251" s="34">
        <f t="shared" si="40"/>
        <v>1</v>
      </c>
      <c r="S251" s="37">
        <f t="shared" si="41"/>
        <v>1</v>
      </c>
      <c r="T251" s="55">
        <f t="shared" si="42"/>
        <v>14947.010000000002</v>
      </c>
      <c r="U251" s="37">
        <f t="shared" si="43"/>
        <v>0.8305555555555556</v>
      </c>
      <c r="V251" s="55">
        <f t="shared" si="44"/>
        <v>14947.010000000002</v>
      </c>
      <c r="W251" s="57">
        <f t="shared" si="45"/>
        <v>0</v>
      </c>
      <c r="X251" s="4">
        <f t="shared" si="46"/>
        <v>0</v>
      </c>
      <c r="Y251" s="4" t="str">
        <f t="shared" si="47"/>
        <v>OK</v>
      </c>
      <c r="Z251" s="30"/>
    </row>
    <row r="252" spans="1:26" x14ac:dyDescent="0.75">
      <c r="A252" s="2" t="s">
        <v>68</v>
      </c>
      <c r="B252" s="2" t="s">
        <v>557</v>
      </c>
      <c r="C252" s="2" t="s">
        <v>350</v>
      </c>
      <c r="D252" s="3">
        <v>43851</v>
      </c>
      <c r="E252" s="2" t="s">
        <v>686</v>
      </c>
      <c r="F252" s="2" t="s">
        <v>536</v>
      </c>
      <c r="G252" s="3">
        <v>43863</v>
      </c>
      <c r="H252" s="3">
        <v>43863</v>
      </c>
      <c r="I252" s="22">
        <v>360</v>
      </c>
      <c r="J252" s="16">
        <v>17996.400000000001</v>
      </c>
      <c r="K252" s="22">
        <v>360</v>
      </c>
      <c r="L252" s="38">
        <f t="shared" si="36"/>
        <v>17996.400000000001</v>
      </c>
      <c r="M252" s="22">
        <v>0</v>
      </c>
      <c r="N252" s="38">
        <f t="shared" si="37"/>
        <v>0</v>
      </c>
      <c r="O252" s="22">
        <v>12</v>
      </c>
      <c r="P252" s="22">
        <f t="shared" si="38"/>
        <v>12</v>
      </c>
      <c r="Q252" s="34">
        <f t="shared" si="39"/>
        <v>1</v>
      </c>
      <c r="R252" s="34">
        <f t="shared" si="40"/>
        <v>1</v>
      </c>
      <c r="S252" s="37">
        <f t="shared" si="41"/>
        <v>1</v>
      </c>
      <c r="T252" s="55">
        <f t="shared" si="42"/>
        <v>17996.400000000001</v>
      </c>
      <c r="U252" s="37">
        <f t="shared" si="43"/>
        <v>1</v>
      </c>
      <c r="V252" s="55">
        <f t="shared" si="44"/>
        <v>17996.400000000001</v>
      </c>
      <c r="W252" s="57">
        <f t="shared" si="45"/>
        <v>0</v>
      </c>
      <c r="X252" s="4">
        <f t="shared" si="46"/>
        <v>0</v>
      </c>
      <c r="Y252" s="4" t="str">
        <f t="shared" si="47"/>
        <v>OK</v>
      </c>
      <c r="Z252" s="30"/>
    </row>
    <row r="253" spans="1:26" x14ac:dyDescent="0.75">
      <c r="A253" s="2" t="s">
        <v>68</v>
      </c>
      <c r="B253" s="2" t="s">
        <v>557</v>
      </c>
      <c r="C253" s="2" t="s">
        <v>368</v>
      </c>
      <c r="D253" s="3">
        <v>43858</v>
      </c>
      <c r="E253" s="2" t="s">
        <v>686</v>
      </c>
      <c r="F253" s="2" t="s">
        <v>536</v>
      </c>
      <c r="G253" s="3">
        <v>43870</v>
      </c>
      <c r="H253" s="3">
        <v>43870</v>
      </c>
      <c r="I253" s="22">
        <v>390</v>
      </c>
      <c r="J253" s="16">
        <v>19496.099999999999</v>
      </c>
      <c r="K253" s="22">
        <v>390</v>
      </c>
      <c r="L253" s="38">
        <f t="shared" si="36"/>
        <v>19496.099999999999</v>
      </c>
      <c r="M253" s="22">
        <v>0</v>
      </c>
      <c r="N253" s="38">
        <f t="shared" si="37"/>
        <v>0</v>
      </c>
      <c r="O253" s="22">
        <v>12</v>
      </c>
      <c r="P253" s="22">
        <f t="shared" si="38"/>
        <v>12</v>
      </c>
      <c r="Q253" s="34">
        <f t="shared" si="39"/>
        <v>1</v>
      </c>
      <c r="R253" s="34">
        <f t="shared" si="40"/>
        <v>1</v>
      </c>
      <c r="S253" s="37">
        <f t="shared" si="41"/>
        <v>1</v>
      </c>
      <c r="T253" s="55">
        <f t="shared" si="42"/>
        <v>19496.099999999999</v>
      </c>
      <c r="U253" s="37">
        <f t="shared" si="43"/>
        <v>1</v>
      </c>
      <c r="V253" s="55">
        <f t="shared" si="44"/>
        <v>19496.099999999999</v>
      </c>
      <c r="W253" s="57">
        <f t="shared" si="45"/>
        <v>0</v>
      </c>
      <c r="X253" s="4">
        <f t="shared" si="46"/>
        <v>0</v>
      </c>
      <c r="Y253" s="4" t="str">
        <f t="shared" si="47"/>
        <v>OK</v>
      </c>
      <c r="Z253" s="30"/>
    </row>
    <row r="254" spans="1:26" x14ac:dyDescent="0.75">
      <c r="A254" s="2" t="s">
        <v>68</v>
      </c>
      <c r="B254" s="2" t="s">
        <v>557</v>
      </c>
      <c r="C254" s="2" t="s">
        <v>396</v>
      </c>
      <c r="D254" s="3">
        <v>43865</v>
      </c>
      <c r="E254" s="2" t="s">
        <v>686</v>
      </c>
      <c r="F254" s="2" t="s">
        <v>536</v>
      </c>
      <c r="G254" s="3">
        <v>43877</v>
      </c>
      <c r="H254" s="3">
        <v>43877</v>
      </c>
      <c r="I254" s="22">
        <v>330</v>
      </c>
      <c r="J254" s="16">
        <v>16496.7</v>
      </c>
      <c r="K254" s="22">
        <v>294</v>
      </c>
      <c r="L254" s="38">
        <f t="shared" si="36"/>
        <v>14697.06</v>
      </c>
      <c r="M254" s="22">
        <v>17</v>
      </c>
      <c r="N254" s="38">
        <f t="shared" si="37"/>
        <v>849.83</v>
      </c>
      <c r="O254" s="22">
        <v>12</v>
      </c>
      <c r="P254" s="22">
        <f t="shared" si="38"/>
        <v>12</v>
      </c>
      <c r="Q254" s="34">
        <f t="shared" si="39"/>
        <v>0.89090909090909087</v>
      </c>
      <c r="R254" s="34">
        <f t="shared" si="40"/>
        <v>0.94217687074829937</v>
      </c>
      <c r="S254" s="37">
        <f t="shared" si="41"/>
        <v>1</v>
      </c>
      <c r="T254" s="55">
        <f t="shared" si="42"/>
        <v>14697.06</v>
      </c>
      <c r="U254" s="37">
        <f t="shared" si="43"/>
        <v>0.83939393939393936</v>
      </c>
      <c r="V254" s="55">
        <f t="shared" si="44"/>
        <v>13847.23</v>
      </c>
      <c r="W254" s="57">
        <f t="shared" si="45"/>
        <v>0</v>
      </c>
      <c r="X254" s="4">
        <f t="shared" si="46"/>
        <v>0</v>
      </c>
      <c r="Y254" s="4" t="str">
        <f t="shared" si="47"/>
        <v>OK</v>
      </c>
      <c r="Z254" s="30"/>
    </row>
    <row r="255" spans="1:26" x14ac:dyDescent="0.75">
      <c r="A255" s="2" t="s">
        <v>132</v>
      </c>
      <c r="B255" s="2" t="s">
        <v>592</v>
      </c>
      <c r="C255" s="2" t="s">
        <v>133</v>
      </c>
      <c r="D255" s="3">
        <v>43784</v>
      </c>
      <c r="E255" s="2" t="s">
        <v>683</v>
      </c>
      <c r="F255" s="2" t="s">
        <v>516</v>
      </c>
      <c r="G255" s="3">
        <v>43794</v>
      </c>
      <c r="H255" s="3">
        <v>43794</v>
      </c>
      <c r="I255" s="22">
        <v>120</v>
      </c>
      <c r="J255" s="16">
        <v>10798.8</v>
      </c>
      <c r="K255" s="22">
        <v>120</v>
      </c>
      <c r="L255" s="38">
        <f t="shared" si="36"/>
        <v>10798.8</v>
      </c>
      <c r="M255" s="22">
        <v>0</v>
      </c>
      <c r="N255" s="38">
        <f t="shared" si="37"/>
        <v>0</v>
      </c>
      <c r="O255" s="22">
        <v>10</v>
      </c>
      <c r="P255" s="22">
        <f t="shared" si="38"/>
        <v>10</v>
      </c>
      <c r="Q255" s="34">
        <f t="shared" si="39"/>
        <v>1</v>
      </c>
      <c r="R255" s="34">
        <f t="shared" si="40"/>
        <v>1</v>
      </c>
      <c r="S255" s="37">
        <f t="shared" si="41"/>
        <v>1</v>
      </c>
      <c r="T255" s="55">
        <f t="shared" si="42"/>
        <v>10798.8</v>
      </c>
      <c r="U255" s="37">
        <f t="shared" si="43"/>
        <v>1</v>
      </c>
      <c r="V255" s="55">
        <f t="shared" si="44"/>
        <v>10798.8</v>
      </c>
      <c r="W255" s="57">
        <f t="shared" si="45"/>
        <v>0</v>
      </c>
      <c r="X255" s="4">
        <f t="shared" si="46"/>
        <v>0</v>
      </c>
      <c r="Y255" s="4" t="str">
        <f t="shared" si="47"/>
        <v>OK</v>
      </c>
      <c r="Z255" s="30"/>
    </row>
    <row r="256" spans="1:26" x14ac:dyDescent="0.75">
      <c r="A256" s="2" t="s">
        <v>134</v>
      </c>
      <c r="B256" s="2" t="s">
        <v>593</v>
      </c>
      <c r="C256" s="2" t="s">
        <v>133</v>
      </c>
      <c r="D256" s="3">
        <v>43784</v>
      </c>
      <c r="E256" s="2" t="s">
        <v>683</v>
      </c>
      <c r="F256" s="2" t="s">
        <v>516</v>
      </c>
      <c r="G256" s="3">
        <v>43794</v>
      </c>
      <c r="H256" s="3">
        <v>43794</v>
      </c>
      <c r="I256" s="22">
        <v>24</v>
      </c>
      <c r="J256" s="16">
        <v>8399.76</v>
      </c>
      <c r="K256" s="22">
        <v>24</v>
      </c>
      <c r="L256" s="38">
        <f t="shared" si="36"/>
        <v>8399.76</v>
      </c>
      <c r="M256" s="22">
        <v>3</v>
      </c>
      <c r="N256" s="38">
        <f t="shared" si="37"/>
        <v>1049.97</v>
      </c>
      <c r="O256" s="22">
        <v>10</v>
      </c>
      <c r="P256" s="22">
        <f t="shared" si="38"/>
        <v>10</v>
      </c>
      <c r="Q256" s="34">
        <f t="shared" si="39"/>
        <v>1</v>
      </c>
      <c r="R256" s="34">
        <f t="shared" si="40"/>
        <v>0.875</v>
      </c>
      <c r="S256" s="37">
        <f t="shared" si="41"/>
        <v>1</v>
      </c>
      <c r="T256" s="55">
        <f t="shared" si="42"/>
        <v>8399.76</v>
      </c>
      <c r="U256" s="37">
        <f t="shared" si="43"/>
        <v>0.875</v>
      </c>
      <c r="V256" s="55">
        <f t="shared" si="44"/>
        <v>7349.79</v>
      </c>
      <c r="W256" s="57">
        <f t="shared" si="45"/>
        <v>0</v>
      </c>
      <c r="X256" s="4">
        <f t="shared" si="46"/>
        <v>0</v>
      </c>
      <c r="Y256" s="4" t="str">
        <f t="shared" si="47"/>
        <v>OK</v>
      </c>
      <c r="Z256" s="30"/>
    </row>
    <row r="257" spans="1:26" x14ac:dyDescent="0.75">
      <c r="A257" s="2" t="s">
        <v>58</v>
      </c>
      <c r="B257" s="2" t="s">
        <v>551</v>
      </c>
      <c r="C257" s="2" t="s">
        <v>59</v>
      </c>
      <c r="D257" s="3">
        <v>43676</v>
      </c>
      <c r="E257" s="2" t="s">
        <v>684</v>
      </c>
      <c r="F257" s="2" t="s">
        <v>454</v>
      </c>
      <c r="G257" s="3">
        <v>43771</v>
      </c>
      <c r="H257" s="3">
        <v>43762</v>
      </c>
      <c r="I257" s="22">
        <v>120</v>
      </c>
      <c r="J257" s="16">
        <v>7198.8</v>
      </c>
      <c r="K257" s="22">
        <v>120</v>
      </c>
      <c r="L257" s="38">
        <f t="shared" si="36"/>
        <v>7198.8</v>
      </c>
      <c r="M257" s="22">
        <v>100</v>
      </c>
      <c r="N257" s="38">
        <f t="shared" si="37"/>
        <v>5999</v>
      </c>
      <c r="O257" s="22">
        <v>95</v>
      </c>
      <c r="P257" s="22">
        <f t="shared" si="38"/>
        <v>86</v>
      </c>
      <c r="Q257" s="34">
        <f t="shared" si="39"/>
        <v>1</v>
      </c>
      <c r="R257" s="34">
        <f t="shared" si="40"/>
        <v>0.16666666666666674</v>
      </c>
      <c r="S257" s="37">
        <f t="shared" si="41"/>
        <v>0</v>
      </c>
      <c r="T257" s="55">
        <f t="shared" si="42"/>
        <v>0</v>
      </c>
      <c r="U257" s="37">
        <f t="shared" si="43"/>
        <v>0</v>
      </c>
      <c r="V257" s="55">
        <f t="shared" si="44"/>
        <v>0</v>
      </c>
      <c r="W257" s="57">
        <f t="shared" si="45"/>
        <v>-9</v>
      </c>
      <c r="X257" s="4">
        <f t="shared" si="46"/>
        <v>9</v>
      </c>
      <c r="Y257" s="4" t="str">
        <f t="shared" si="47"/>
        <v>Early</v>
      </c>
      <c r="Z257" s="30"/>
    </row>
    <row r="258" spans="1:26" x14ac:dyDescent="0.75">
      <c r="A258" s="2" t="s">
        <v>60</v>
      </c>
      <c r="B258" s="2" t="s">
        <v>552</v>
      </c>
      <c r="C258" s="2" t="s">
        <v>61</v>
      </c>
      <c r="D258" s="3">
        <v>43677</v>
      </c>
      <c r="E258" s="2" t="s">
        <v>684</v>
      </c>
      <c r="F258" s="2" t="s">
        <v>454</v>
      </c>
      <c r="G258" s="3">
        <v>43772</v>
      </c>
      <c r="H258" s="3">
        <v>43762</v>
      </c>
      <c r="I258" s="22">
        <v>144</v>
      </c>
      <c r="J258" s="16">
        <v>4318.5600000000004</v>
      </c>
      <c r="K258" s="22">
        <v>144</v>
      </c>
      <c r="L258" s="38">
        <f t="shared" ref="L258:L321" si="48">K258*J258/I258</f>
        <v>4318.5600000000004</v>
      </c>
      <c r="M258" s="22">
        <v>0</v>
      </c>
      <c r="N258" s="38">
        <f t="shared" ref="N258:N321" si="49">M258*J258/I258</f>
        <v>0</v>
      </c>
      <c r="O258" s="22">
        <v>95</v>
      </c>
      <c r="P258" s="22">
        <f t="shared" ref="P258:P323" si="50">H258-D258</f>
        <v>85</v>
      </c>
      <c r="Q258" s="34">
        <f t="shared" ref="Q258:Q323" si="51">IFERROR(IF(L258/J258&gt;1,1,L258/J258),0)</f>
        <v>1</v>
      </c>
      <c r="R258" s="34">
        <f t="shared" ref="R258:R323" si="52">IFERROR(1-N258/L258,"-")</f>
        <v>1</v>
      </c>
      <c r="S258" s="37">
        <f t="shared" ref="S258:S323" si="53">IF(Y258="OK",1,0)</f>
        <v>0</v>
      </c>
      <c r="T258" s="55">
        <f t="shared" ref="T258:T321" si="54">S258*L258</f>
        <v>0</v>
      </c>
      <c r="U258" s="37">
        <f t="shared" ref="U258:U323" si="55">IFERROR(Q258*R258*S258,0)</f>
        <v>0</v>
      </c>
      <c r="V258" s="55">
        <f t="shared" ref="V258:V321" si="56">J258*U258</f>
        <v>0</v>
      </c>
      <c r="W258" s="57">
        <f t="shared" ref="W258:W323" si="57">P258-O258</f>
        <v>-10</v>
      </c>
      <c r="X258" s="4">
        <f t="shared" ref="X258:X321" si="58">ABS(W258)</f>
        <v>10</v>
      </c>
      <c r="Y258" s="4" t="str">
        <f t="shared" ref="Y258:Y323" si="59">IF(W258&lt;$AA$1,"Early",IF(W258&gt;$AB$1,"Late","OK"))</f>
        <v>Early</v>
      </c>
      <c r="Z258" s="30"/>
    </row>
    <row r="259" spans="1:26" x14ac:dyDescent="0.75">
      <c r="A259" s="2" t="s">
        <v>62</v>
      </c>
      <c r="B259" s="2" t="s">
        <v>553</v>
      </c>
      <c r="C259" s="2" t="s">
        <v>63</v>
      </c>
      <c r="D259" s="3">
        <v>43683</v>
      </c>
      <c r="E259" s="2" t="s">
        <v>684</v>
      </c>
      <c r="F259" s="2" t="s">
        <v>454</v>
      </c>
      <c r="G259" s="3">
        <v>43778</v>
      </c>
      <c r="H259" s="3">
        <v>43762</v>
      </c>
      <c r="I259" s="22">
        <v>504</v>
      </c>
      <c r="J259" s="16">
        <v>0</v>
      </c>
      <c r="K259" s="22">
        <v>504</v>
      </c>
      <c r="L259" s="38">
        <f t="shared" si="48"/>
        <v>0</v>
      </c>
      <c r="M259" s="22">
        <v>230</v>
      </c>
      <c r="N259" s="38">
        <f t="shared" si="49"/>
        <v>0</v>
      </c>
      <c r="O259" s="22">
        <v>95</v>
      </c>
      <c r="P259" s="22">
        <f t="shared" si="50"/>
        <v>79</v>
      </c>
      <c r="Q259" s="34">
        <f t="shared" si="51"/>
        <v>0</v>
      </c>
      <c r="R259" s="34" t="str">
        <f t="shared" si="52"/>
        <v>-</v>
      </c>
      <c r="S259" s="37">
        <f t="shared" si="53"/>
        <v>0</v>
      </c>
      <c r="T259" s="55">
        <f t="shared" si="54"/>
        <v>0</v>
      </c>
      <c r="U259" s="37">
        <f t="shared" si="55"/>
        <v>0</v>
      </c>
      <c r="V259" s="55">
        <f t="shared" si="56"/>
        <v>0</v>
      </c>
      <c r="W259" s="57">
        <f t="shared" si="57"/>
        <v>-16</v>
      </c>
      <c r="X259" s="4">
        <f t="shared" si="58"/>
        <v>16</v>
      </c>
      <c r="Y259" s="4" t="str">
        <f t="shared" si="59"/>
        <v>Early</v>
      </c>
      <c r="Z259" s="30"/>
    </row>
    <row r="260" spans="1:26" x14ac:dyDescent="0.75">
      <c r="A260" s="2" t="s">
        <v>64</v>
      </c>
      <c r="B260" s="2" t="s">
        <v>554</v>
      </c>
      <c r="C260" s="2" t="s">
        <v>65</v>
      </c>
      <c r="D260" s="3">
        <v>43642</v>
      </c>
      <c r="E260" s="2" t="s">
        <v>684</v>
      </c>
      <c r="F260" s="2" t="s">
        <v>454</v>
      </c>
      <c r="G260" s="3">
        <v>43737</v>
      </c>
      <c r="H260" s="3">
        <v>43762</v>
      </c>
      <c r="I260" s="22">
        <v>162</v>
      </c>
      <c r="J260" s="16">
        <v>45358.38</v>
      </c>
      <c r="K260" s="22">
        <v>162</v>
      </c>
      <c r="L260" s="38">
        <f t="shared" si="48"/>
        <v>45358.38</v>
      </c>
      <c r="M260" s="22">
        <v>0</v>
      </c>
      <c r="N260" s="38">
        <f t="shared" si="49"/>
        <v>0</v>
      </c>
      <c r="O260" s="22">
        <v>95</v>
      </c>
      <c r="P260" s="22">
        <f t="shared" si="50"/>
        <v>120</v>
      </c>
      <c r="Q260" s="34">
        <f t="shared" si="51"/>
        <v>1</v>
      </c>
      <c r="R260" s="34">
        <f t="shared" si="52"/>
        <v>1</v>
      </c>
      <c r="S260" s="37">
        <f t="shared" si="53"/>
        <v>0</v>
      </c>
      <c r="T260" s="55">
        <f t="shared" si="54"/>
        <v>0</v>
      </c>
      <c r="U260" s="37">
        <f t="shared" si="55"/>
        <v>0</v>
      </c>
      <c r="V260" s="55">
        <f t="shared" si="56"/>
        <v>0</v>
      </c>
      <c r="W260" s="57">
        <f t="shared" si="57"/>
        <v>25</v>
      </c>
      <c r="X260" s="4">
        <f t="shared" si="58"/>
        <v>25</v>
      </c>
      <c r="Y260" s="4" t="str">
        <f t="shared" si="59"/>
        <v>Late</v>
      </c>
      <c r="Z260" s="30"/>
    </row>
    <row r="261" spans="1:26" x14ac:dyDescent="0.75">
      <c r="A261" s="2" t="s">
        <v>70</v>
      </c>
      <c r="B261" s="2" t="s">
        <v>558</v>
      </c>
      <c r="C261" s="2" t="s">
        <v>71</v>
      </c>
      <c r="D261" s="3">
        <v>43677</v>
      </c>
      <c r="E261" s="2" t="s">
        <v>684</v>
      </c>
      <c r="F261" s="2" t="s">
        <v>454</v>
      </c>
      <c r="G261" s="3">
        <v>43772</v>
      </c>
      <c r="H261" s="3">
        <v>43771</v>
      </c>
      <c r="I261" s="22">
        <v>32</v>
      </c>
      <c r="J261" s="16">
        <v>14719.68</v>
      </c>
      <c r="K261" s="22">
        <v>32</v>
      </c>
      <c r="L261" s="38">
        <f t="shared" si="48"/>
        <v>14719.68</v>
      </c>
      <c r="M261" s="22">
        <v>0</v>
      </c>
      <c r="N261" s="38">
        <f t="shared" si="49"/>
        <v>0</v>
      </c>
      <c r="O261" s="22">
        <v>95</v>
      </c>
      <c r="P261" s="22">
        <f t="shared" si="50"/>
        <v>94</v>
      </c>
      <c r="Q261" s="34">
        <f t="shared" si="51"/>
        <v>1</v>
      </c>
      <c r="R261" s="34">
        <f t="shared" si="52"/>
        <v>1</v>
      </c>
      <c r="S261" s="37">
        <f t="shared" si="53"/>
        <v>1</v>
      </c>
      <c r="T261" s="55">
        <f t="shared" si="54"/>
        <v>14719.68</v>
      </c>
      <c r="U261" s="37">
        <f t="shared" si="55"/>
        <v>1</v>
      </c>
      <c r="V261" s="55">
        <f t="shared" si="56"/>
        <v>14719.68</v>
      </c>
      <c r="W261" s="57">
        <f t="shared" si="57"/>
        <v>-1</v>
      </c>
      <c r="X261" s="4">
        <f t="shared" si="58"/>
        <v>1</v>
      </c>
      <c r="Y261" s="4" t="str">
        <f t="shared" si="59"/>
        <v>OK</v>
      </c>
      <c r="Z261" s="30"/>
    </row>
    <row r="262" spans="1:26" x14ac:dyDescent="0.75">
      <c r="A262" s="2" t="s">
        <v>72</v>
      </c>
      <c r="B262" s="2" t="s">
        <v>559</v>
      </c>
      <c r="C262" s="2" t="s">
        <v>73</v>
      </c>
      <c r="D262" s="3">
        <v>43691</v>
      </c>
      <c r="E262" s="2" t="s">
        <v>684</v>
      </c>
      <c r="F262" s="2" t="s">
        <v>454</v>
      </c>
      <c r="G262" s="3">
        <v>43786</v>
      </c>
      <c r="H262" s="3">
        <v>43771</v>
      </c>
      <c r="I262" s="22">
        <v>144</v>
      </c>
      <c r="J262" s="16">
        <v>43198.559999999998</v>
      </c>
      <c r="K262" s="22">
        <v>144</v>
      </c>
      <c r="L262" s="38">
        <f t="shared" si="48"/>
        <v>43198.559999999998</v>
      </c>
      <c r="M262" s="22">
        <v>1</v>
      </c>
      <c r="N262" s="38">
        <f t="shared" si="49"/>
        <v>299.99</v>
      </c>
      <c r="O262" s="22">
        <v>95</v>
      </c>
      <c r="P262" s="22">
        <f t="shared" si="50"/>
        <v>80</v>
      </c>
      <c r="Q262" s="34">
        <f t="shared" si="51"/>
        <v>1</v>
      </c>
      <c r="R262" s="34">
        <f t="shared" si="52"/>
        <v>0.99305555555555558</v>
      </c>
      <c r="S262" s="37">
        <f t="shared" si="53"/>
        <v>0</v>
      </c>
      <c r="T262" s="55">
        <f t="shared" si="54"/>
        <v>0</v>
      </c>
      <c r="U262" s="37">
        <f t="shared" si="55"/>
        <v>0</v>
      </c>
      <c r="V262" s="55">
        <f t="shared" si="56"/>
        <v>0</v>
      </c>
      <c r="W262" s="57">
        <f t="shared" si="57"/>
        <v>-15</v>
      </c>
      <c r="X262" s="4">
        <f t="shared" si="58"/>
        <v>15</v>
      </c>
      <c r="Y262" s="4" t="str">
        <f t="shared" si="59"/>
        <v>Early</v>
      </c>
      <c r="Z262" s="30"/>
    </row>
    <row r="263" spans="1:26" x14ac:dyDescent="0.75">
      <c r="A263" s="2" t="s">
        <v>74</v>
      </c>
      <c r="B263" s="2" t="s">
        <v>560</v>
      </c>
      <c r="C263" s="2" t="s">
        <v>75</v>
      </c>
      <c r="D263" s="3">
        <v>43691</v>
      </c>
      <c r="E263" s="2" t="s">
        <v>684</v>
      </c>
      <c r="F263" s="2" t="s">
        <v>454</v>
      </c>
      <c r="G263" s="3">
        <v>43786</v>
      </c>
      <c r="H263" s="3">
        <v>43771</v>
      </c>
      <c r="I263" s="22">
        <v>240</v>
      </c>
      <c r="J263" s="16">
        <v>11997.6</v>
      </c>
      <c r="K263" s="22">
        <v>240</v>
      </c>
      <c r="L263" s="38">
        <f t="shared" si="48"/>
        <v>11997.6</v>
      </c>
      <c r="M263" s="22">
        <v>5</v>
      </c>
      <c r="N263" s="38">
        <f t="shared" si="49"/>
        <v>249.95</v>
      </c>
      <c r="O263" s="22">
        <v>95</v>
      </c>
      <c r="P263" s="22">
        <f t="shared" si="50"/>
        <v>80</v>
      </c>
      <c r="Q263" s="34">
        <f t="shared" si="51"/>
        <v>1</v>
      </c>
      <c r="R263" s="34">
        <f t="shared" si="52"/>
        <v>0.97916666666666663</v>
      </c>
      <c r="S263" s="37">
        <f t="shared" si="53"/>
        <v>0</v>
      </c>
      <c r="T263" s="55">
        <f t="shared" si="54"/>
        <v>0</v>
      </c>
      <c r="U263" s="37">
        <f t="shared" si="55"/>
        <v>0</v>
      </c>
      <c r="V263" s="55">
        <f t="shared" si="56"/>
        <v>0</v>
      </c>
      <c r="W263" s="57">
        <f t="shared" si="57"/>
        <v>-15</v>
      </c>
      <c r="X263" s="4">
        <f t="shared" si="58"/>
        <v>15</v>
      </c>
      <c r="Y263" s="4" t="str">
        <f t="shared" si="59"/>
        <v>Early</v>
      </c>
      <c r="Z263" s="30"/>
    </row>
    <row r="264" spans="1:26" x14ac:dyDescent="0.75">
      <c r="A264" s="2" t="s">
        <v>79</v>
      </c>
      <c r="B264" s="2" t="s">
        <v>564</v>
      </c>
      <c r="C264" s="2" t="s">
        <v>80</v>
      </c>
      <c r="D264" s="3">
        <v>43691</v>
      </c>
      <c r="E264" s="2" t="s">
        <v>684</v>
      </c>
      <c r="F264" s="2" t="s">
        <v>454</v>
      </c>
      <c r="G264" s="3">
        <v>43786</v>
      </c>
      <c r="H264" s="3">
        <v>43771</v>
      </c>
      <c r="I264" s="22">
        <v>192</v>
      </c>
      <c r="J264" s="16">
        <v>9598.08</v>
      </c>
      <c r="K264" s="22">
        <v>192</v>
      </c>
      <c r="L264" s="38">
        <f t="shared" si="48"/>
        <v>9598.08</v>
      </c>
      <c r="M264" s="22">
        <v>29</v>
      </c>
      <c r="N264" s="38">
        <f t="shared" si="49"/>
        <v>1449.71</v>
      </c>
      <c r="O264" s="22">
        <v>95</v>
      </c>
      <c r="P264" s="22">
        <f t="shared" si="50"/>
        <v>80</v>
      </c>
      <c r="Q264" s="34">
        <f t="shared" si="51"/>
        <v>1</v>
      </c>
      <c r="R264" s="34">
        <f t="shared" si="52"/>
        <v>0.84895833333333326</v>
      </c>
      <c r="S264" s="37">
        <f t="shared" si="53"/>
        <v>0</v>
      </c>
      <c r="T264" s="55">
        <f t="shared" si="54"/>
        <v>0</v>
      </c>
      <c r="U264" s="37">
        <f t="shared" si="55"/>
        <v>0</v>
      </c>
      <c r="V264" s="55">
        <f t="shared" si="56"/>
        <v>0</v>
      </c>
      <c r="W264" s="57">
        <f t="shared" si="57"/>
        <v>-15</v>
      </c>
      <c r="X264" s="4">
        <f t="shared" si="58"/>
        <v>15</v>
      </c>
      <c r="Y264" s="4" t="str">
        <f t="shared" si="59"/>
        <v>Early</v>
      </c>
      <c r="Z264" s="30"/>
    </row>
    <row r="265" spans="1:26" x14ac:dyDescent="0.75">
      <c r="A265" s="2" t="s">
        <v>79</v>
      </c>
      <c r="B265" s="2" t="s">
        <v>564</v>
      </c>
      <c r="C265" s="2" t="s">
        <v>81</v>
      </c>
      <c r="D265" s="3">
        <v>43691</v>
      </c>
      <c r="E265" s="2" t="s">
        <v>684</v>
      </c>
      <c r="F265" s="2" t="s">
        <v>454</v>
      </c>
      <c r="G265" s="3">
        <v>43786</v>
      </c>
      <c r="H265" s="3">
        <v>43771</v>
      </c>
      <c r="I265" s="22">
        <v>144</v>
      </c>
      <c r="J265" s="16">
        <v>7198.56</v>
      </c>
      <c r="K265" s="22">
        <v>144</v>
      </c>
      <c r="L265" s="38">
        <f t="shared" si="48"/>
        <v>7198.56</v>
      </c>
      <c r="M265" s="22">
        <v>0</v>
      </c>
      <c r="N265" s="38">
        <f t="shared" si="49"/>
        <v>0</v>
      </c>
      <c r="O265" s="22">
        <v>95</v>
      </c>
      <c r="P265" s="22">
        <f t="shared" si="50"/>
        <v>80</v>
      </c>
      <c r="Q265" s="34">
        <f t="shared" si="51"/>
        <v>1</v>
      </c>
      <c r="R265" s="34">
        <f t="shared" si="52"/>
        <v>1</v>
      </c>
      <c r="S265" s="37">
        <f t="shared" si="53"/>
        <v>0</v>
      </c>
      <c r="T265" s="55">
        <f t="shared" si="54"/>
        <v>0</v>
      </c>
      <c r="U265" s="37">
        <f t="shared" si="55"/>
        <v>0</v>
      </c>
      <c r="V265" s="55">
        <f t="shared" si="56"/>
        <v>0</v>
      </c>
      <c r="W265" s="57">
        <f t="shared" si="57"/>
        <v>-15</v>
      </c>
      <c r="X265" s="4">
        <f t="shared" si="58"/>
        <v>15</v>
      </c>
      <c r="Y265" s="4" t="str">
        <f t="shared" si="59"/>
        <v>Early</v>
      </c>
      <c r="Z265" s="30"/>
    </row>
    <row r="266" spans="1:26" x14ac:dyDescent="0.75">
      <c r="A266" s="2" t="s">
        <v>60</v>
      </c>
      <c r="B266" s="2" t="s">
        <v>552</v>
      </c>
      <c r="C266" s="2" t="s">
        <v>82</v>
      </c>
      <c r="D266" s="3">
        <v>43691</v>
      </c>
      <c r="E266" s="2" t="s">
        <v>684</v>
      </c>
      <c r="F266" s="2" t="s">
        <v>454</v>
      </c>
      <c r="G266" s="3">
        <v>43786</v>
      </c>
      <c r="H266" s="3">
        <v>43771</v>
      </c>
      <c r="I266" s="22">
        <v>144</v>
      </c>
      <c r="J266" s="16">
        <v>4318.5600000000004</v>
      </c>
      <c r="K266" s="22">
        <v>144</v>
      </c>
      <c r="L266" s="38">
        <f t="shared" si="48"/>
        <v>4318.5600000000004</v>
      </c>
      <c r="M266" s="22">
        <v>0</v>
      </c>
      <c r="N266" s="38">
        <f t="shared" si="49"/>
        <v>0</v>
      </c>
      <c r="O266" s="22">
        <v>95</v>
      </c>
      <c r="P266" s="22">
        <f t="shared" si="50"/>
        <v>80</v>
      </c>
      <c r="Q266" s="34">
        <f t="shared" si="51"/>
        <v>1</v>
      </c>
      <c r="R266" s="34">
        <f t="shared" si="52"/>
        <v>1</v>
      </c>
      <c r="S266" s="37">
        <f t="shared" si="53"/>
        <v>0</v>
      </c>
      <c r="T266" s="55">
        <f t="shared" si="54"/>
        <v>0</v>
      </c>
      <c r="U266" s="37">
        <f t="shared" si="55"/>
        <v>0</v>
      </c>
      <c r="V266" s="55">
        <f t="shared" si="56"/>
        <v>0</v>
      </c>
      <c r="W266" s="57">
        <f t="shared" si="57"/>
        <v>-15</v>
      </c>
      <c r="X266" s="4">
        <f t="shared" si="58"/>
        <v>15</v>
      </c>
      <c r="Y266" s="4" t="str">
        <f t="shared" si="59"/>
        <v>Early</v>
      </c>
      <c r="Z266" s="30"/>
    </row>
    <row r="267" spans="1:26" x14ac:dyDescent="0.75">
      <c r="A267" s="2" t="s">
        <v>64</v>
      </c>
      <c r="B267" s="2" t="s">
        <v>554</v>
      </c>
      <c r="C267" s="2" t="s">
        <v>83</v>
      </c>
      <c r="D267" s="3">
        <v>43691</v>
      </c>
      <c r="E267" s="2" t="s">
        <v>684</v>
      </c>
      <c r="F267" s="2" t="s">
        <v>454</v>
      </c>
      <c r="G267" s="3">
        <v>43786</v>
      </c>
      <c r="H267" s="3">
        <v>43771</v>
      </c>
      <c r="I267" s="22">
        <v>162</v>
      </c>
      <c r="J267" s="16">
        <v>45358.38</v>
      </c>
      <c r="K267" s="22">
        <v>162</v>
      </c>
      <c r="L267" s="38">
        <f t="shared" si="48"/>
        <v>45358.38</v>
      </c>
      <c r="M267" s="22">
        <v>0</v>
      </c>
      <c r="N267" s="38">
        <f t="shared" si="49"/>
        <v>0</v>
      </c>
      <c r="O267" s="22">
        <v>95</v>
      </c>
      <c r="P267" s="22">
        <f t="shared" si="50"/>
        <v>80</v>
      </c>
      <c r="Q267" s="34">
        <f t="shared" si="51"/>
        <v>1</v>
      </c>
      <c r="R267" s="34">
        <f t="shared" si="52"/>
        <v>1</v>
      </c>
      <c r="S267" s="37">
        <f t="shared" si="53"/>
        <v>0</v>
      </c>
      <c r="T267" s="55">
        <f t="shared" si="54"/>
        <v>0</v>
      </c>
      <c r="U267" s="37">
        <f t="shared" si="55"/>
        <v>0</v>
      </c>
      <c r="V267" s="55">
        <f t="shared" si="56"/>
        <v>0</v>
      </c>
      <c r="W267" s="57">
        <f t="shared" si="57"/>
        <v>-15</v>
      </c>
      <c r="X267" s="4">
        <f t="shared" si="58"/>
        <v>15</v>
      </c>
      <c r="Y267" s="4" t="str">
        <f t="shared" si="59"/>
        <v>Early</v>
      </c>
      <c r="Z267" s="30"/>
    </row>
    <row r="268" spans="1:26" x14ac:dyDescent="0.75">
      <c r="A268" s="2" t="s">
        <v>84</v>
      </c>
      <c r="B268" s="2" t="s">
        <v>565</v>
      </c>
      <c r="C268" s="2" t="s">
        <v>85</v>
      </c>
      <c r="D268" s="3">
        <v>43691</v>
      </c>
      <c r="E268" s="2" t="s">
        <v>684</v>
      </c>
      <c r="F268" s="2" t="s">
        <v>454</v>
      </c>
      <c r="G268" s="3">
        <v>43786</v>
      </c>
      <c r="H268" s="3">
        <v>43771</v>
      </c>
      <c r="I268" s="22">
        <v>224</v>
      </c>
      <c r="J268" s="16">
        <v>5597.76</v>
      </c>
      <c r="K268" s="22">
        <v>224</v>
      </c>
      <c r="L268" s="38">
        <f t="shared" si="48"/>
        <v>5597.76</v>
      </c>
      <c r="M268" s="22">
        <v>11</v>
      </c>
      <c r="N268" s="38">
        <f t="shared" si="49"/>
        <v>274.89</v>
      </c>
      <c r="O268" s="22">
        <v>95</v>
      </c>
      <c r="P268" s="22">
        <f t="shared" si="50"/>
        <v>80</v>
      </c>
      <c r="Q268" s="34">
        <f t="shared" si="51"/>
        <v>1</v>
      </c>
      <c r="R268" s="34">
        <f t="shared" si="52"/>
        <v>0.9508928571428571</v>
      </c>
      <c r="S268" s="37">
        <f t="shared" si="53"/>
        <v>0</v>
      </c>
      <c r="T268" s="55">
        <f t="shared" si="54"/>
        <v>0</v>
      </c>
      <c r="U268" s="37">
        <f t="shared" si="55"/>
        <v>0</v>
      </c>
      <c r="V268" s="55">
        <f t="shared" si="56"/>
        <v>0</v>
      </c>
      <c r="W268" s="57">
        <f t="shared" si="57"/>
        <v>-15</v>
      </c>
      <c r="X268" s="4">
        <f t="shared" si="58"/>
        <v>15</v>
      </c>
      <c r="Y268" s="4" t="str">
        <f t="shared" si="59"/>
        <v>Early</v>
      </c>
      <c r="Z268" s="30"/>
    </row>
    <row r="269" spans="1:26" x14ac:dyDescent="0.75">
      <c r="A269" s="2" t="s">
        <v>86</v>
      </c>
      <c r="B269" s="2" t="s">
        <v>566</v>
      </c>
      <c r="C269" s="2" t="s">
        <v>87</v>
      </c>
      <c r="D269" s="3">
        <v>43691</v>
      </c>
      <c r="E269" s="2" t="s">
        <v>684</v>
      </c>
      <c r="F269" s="2" t="s">
        <v>454</v>
      </c>
      <c r="G269" s="3">
        <v>43786</v>
      </c>
      <c r="H269" s="3">
        <v>43771</v>
      </c>
      <c r="I269" s="22">
        <v>180</v>
      </c>
      <c r="J269" s="16">
        <v>4498.2</v>
      </c>
      <c r="K269" s="22">
        <v>74</v>
      </c>
      <c r="L269" s="38">
        <f t="shared" si="48"/>
        <v>1849.26</v>
      </c>
      <c r="M269" s="22">
        <v>0</v>
      </c>
      <c r="N269" s="38">
        <f t="shared" si="49"/>
        <v>0</v>
      </c>
      <c r="O269" s="22">
        <v>95</v>
      </c>
      <c r="P269" s="22">
        <f t="shared" si="50"/>
        <v>80</v>
      </c>
      <c r="Q269" s="34">
        <f t="shared" si="51"/>
        <v>0.41111111111111115</v>
      </c>
      <c r="R269" s="34">
        <f t="shared" si="52"/>
        <v>1</v>
      </c>
      <c r="S269" s="37">
        <f t="shared" si="53"/>
        <v>0</v>
      </c>
      <c r="T269" s="55">
        <f t="shared" si="54"/>
        <v>0</v>
      </c>
      <c r="U269" s="37">
        <f t="shared" si="55"/>
        <v>0</v>
      </c>
      <c r="V269" s="55">
        <f t="shared" si="56"/>
        <v>0</v>
      </c>
      <c r="W269" s="57">
        <f t="shared" si="57"/>
        <v>-15</v>
      </c>
      <c r="X269" s="4">
        <f t="shared" si="58"/>
        <v>15</v>
      </c>
      <c r="Y269" s="4" t="str">
        <f t="shared" si="59"/>
        <v>Early</v>
      </c>
      <c r="Z269" s="30"/>
    </row>
    <row r="270" spans="1:26" x14ac:dyDescent="0.75">
      <c r="A270" s="2" t="s">
        <v>88</v>
      </c>
      <c r="B270" s="2" t="s">
        <v>567</v>
      </c>
      <c r="C270" s="2" t="s">
        <v>89</v>
      </c>
      <c r="D270" s="3">
        <v>43691</v>
      </c>
      <c r="E270" s="2" t="s">
        <v>684</v>
      </c>
      <c r="F270" s="2" t="s">
        <v>454</v>
      </c>
      <c r="G270" s="3">
        <v>43786</v>
      </c>
      <c r="H270" s="3">
        <v>43771</v>
      </c>
      <c r="I270" s="22">
        <v>96</v>
      </c>
      <c r="J270" s="16">
        <v>7679.04</v>
      </c>
      <c r="K270" s="22">
        <v>96</v>
      </c>
      <c r="L270" s="38">
        <f t="shared" si="48"/>
        <v>7679.04</v>
      </c>
      <c r="M270" s="22">
        <v>0</v>
      </c>
      <c r="N270" s="38">
        <f t="shared" si="49"/>
        <v>0</v>
      </c>
      <c r="O270" s="22">
        <v>95</v>
      </c>
      <c r="P270" s="22">
        <f t="shared" si="50"/>
        <v>80</v>
      </c>
      <c r="Q270" s="34">
        <f t="shared" si="51"/>
        <v>1</v>
      </c>
      <c r="R270" s="34">
        <f t="shared" si="52"/>
        <v>1</v>
      </c>
      <c r="S270" s="37">
        <f t="shared" si="53"/>
        <v>0</v>
      </c>
      <c r="T270" s="55">
        <f t="shared" si="54"/>
        <v>0</v>
      </c>
      <c r="U270" s="37">
        <f t="shared" si="55"/>
        <v>0</v>
      </c>
      <c r="V270" s="55">
        <f t="shared" si="56"/>
        <v>0</v>
      </c>
      <c r="W270" s="57">
        <f t="shared" si="57"/>
        <v>-15</v>
      </c>
      <c r="X270" s="4">
        <f t="shared" si="58"/>
        <v>15</v>
      </c>
      <c r="Y270" s="4" t="str">
        <f t="shared" si="59"/>
        <v>Early</v>
      </c>
      <c r="Z270" s="30"/>
    </row>
    <row r="271" spans="1:26" x14ac:dyDescent="0.75">
      <c r="A271" s="2" t="s">
        <v>168</v>
      </c>
      <c r="B271" s="2" t="s">
        <v>600</v>
      </c>
      <c r="C271" s="2" t="s">
        <v>169</v>
      </c>
      <c r="D271" s="3">
        <v>43711</v>
      </c>
      <c r="E271" s="2" t="s">
        <v>684</v>
      </c>
      <c r="F271" s="2" t="s">
        <v>454</v>
      </c>
      <c r="G271" s="3">
        <v>43806</v>
      </c>
      <c r="H271" s="3">
        <v>43797</v>
      </c>
      <c r="I271" s="22">
        <v>2520</v>
      </c>
      <c r="J271" s="16">
        <v>44200.800000000003</v>
      </c>
      <c r="K271" s="22">
        <v>2520</v>
      </c>
      <c r="L271" s="38">
        <f t="shared" si="48"/>
        <v>44200.800000000003</v>
      </c>
      <c r="M271" s="22">
        <v>2000</v>
      </c>
      <c r="N271" s="38">
        <f t="shared" si="49"/>
        <v>35080</v>
      </c>
      <c r="O271" s="22">
        <v>95</v>
      </c>
      <c r="P271" s="22">
        <f t="shared" si="50"/>
        <v>86</v>
      </c>
      <c r="Q271" s="34">
        <f t="shared" si="51"/>
        <v>1</v>
      </c>
      <c r="R271" s="34">
        <f t="shared" si="52"/>
        <v>0.20634920634920639</v>
      </c>
      <c r="S271" s="37">
        <f t="shared" si="53"/>
        <v>0</v>
      </c>
      <c r="T271" s="55">
        <f t="shared" si="54"/>
        <v>0</v>
      </c>
      <c r="U271" s="37">
        <f t="shared" si="55"/>
        <v>0</v>
      </c>
      <c r="V271" s="55">
        <f t="shared" si="56"/>
        <v>0</v>
      </c>
      <c r="W271" s="57">
        <f t="shared" si="57"/>
        <v>-9</v>
      </c>
      <c r="X271" s="4">
        <f t="shared" si="58"/>
        <v>9</v>
      </c>
      <c r="Y271" s="4" t="str">
        <f t="shared" si="59"/>
        <v>Early</v>
      </c>
      <c r="Z271" s="30"/>
    </row>
    <row r="272" spans="1:26" x14ac:dyDescent="0.75">
      <c r="A272" s="2" t="s">
        <v>170</v>
      </c>
      <c r="B272" s="2" t="s">
        <v>601</v>
      </c>
      <c r="C272" s="2" t="s">
        <v>171</v>
      </c>
      <c r="D272" s="3">
        <v>43711</v>
      </c>
      <c r="E272" s="2" t="s">
        <v>684</v>
      </c>
      <c r="F272" s="2" t="s">
        <v>454</v>
      </c>
      <c r="G272" s="3">
        <v>43806</v>
      </c>
      <c r="H272" s="3">
        <v>43797</v>
      </c>
      <c r="I272" s="22">
        <v>84</v>
      </c>
      <c r="J272" s="16">
        <v>8399.16</v>
      </c>
      <c r="K272" s="22">
        <v>84</v>
      </c>
      <c r="L272" s="38">
        <f t="shared" si="48"/>
        <v>8399.16</v>
      </c>
      <c r="M272" s="22">
        <v>0</v>
      </c>
      <c r="N272" s="38">
        <f t="shared" si="49"/>
        <v>0</v>
      </c>
      <c r="O272" s="22">
        <v>95</v>
      </c>
      <c r="P272" s="22">
        <f t="shared" si="50"/>
        <v>86</v>
      </c>
      <c r="Q272" s="34">
        <f t="shared" si="51"/>
        <v>1</v>
      </c>
      <c r="R272" s="34">
        <f t="shared" si="52"/>
        <v>1</v>
      </c>
      <c r="S272" s="37">
        <f t="shared" si="53"/>
        <v>0</v>
      </c>
      <c r="T272" s="55">
        <f t="shared" si="54"/>
        <v>0</v>
      </c>
      <c r="U272" s="37">
        <f t="shared" si="55"/>
        <v>0</v>
      </c>
      <c r="V272" s="55">
        <f t="shared" si="56"/>
        <v>0</v>
      </c>
      <c r="W272" s="57">
        <f t="shared" si="57"/>
        <v>-9</v>
      </c>
      <c r="X272" s="4">
        <f t="shared" si="58"/>
        <v>9</v>
      </c>
      <c r="Y272" s="4" t="str">
        <f t="shared" si="59"/>
        <v>Early</v>
      </c>
      <c r="Z272" s="30"/>
    </row>
    <row r="273" spans="1:26" x14ac:dyDescent="0.75">
      <c r="A273" s="2" t="s">
        <v>279</v>
      </c>
      <c r="B273" s="2" t="s">
        <v>614</v>
      </c>
      <c r="C273" s="2" t="s">
        <v>280</v>
      </c>
      <c r="D273" s="3">
        <v>43753</v>
      </c>
      <c r="E273" s="2" t="s">
        <v>684</v>
      </c>
      <c r="F273" s="2" t="s">
        <v>454</v>
      </c>
      <c r="G273" s="3">
        <v>43848</v>
      </c>
      <c r="H273" s="3">
        <v>43840</v>
      </c>
      <c r="I273" s="22">
        <v>288</v>
      </c>
      <c r="J273" s="16">
        <v>5757.12</v>
      </c>
      <c r="K273" s="22">
        <v>288</v>
      </c>
      <c r="L273" s="38">
        <f t="shared" si="48"/>
        <v>5757.12</v>
      </c>
      <c r="M273" s="22">
        <v>0</v>
      </c>
      <c r="N273" s="38">
        <f t="shared" si="49"/>
        <v>0</v>
      </c>
      <c r="O273" s="22">
        <v>95</v>
      </c>
      <c r="P273" s="22">
        <f t="shared" si="50"/>
        <v>87</v>
      </c>
      <c r="Q273" s="34">
        <f t="shared" si="51"/>
        <v>1</v>
      </c>
      <c r="R273" s="34">
        <f t="shared" si="52"/>
        <v>1</v>
      </c>
      <c r="S273" s="37">
        <f t="shared" si="53"/>
        <v>0</v>
      </c>
      <c r="T273" s="55">
        <f t="shared" si="54"/>
        <v>0</v>
      </c>
      <c r="U273" s="37">
        <f t="shared" si="55"/>
        <v>0</v>
      </c>
      <c r="V273" s="55">
        <f t="shared" si="56"/>
        <v>0</v>
      </c>
      <c r="W273" s="57">
        <f t="shared" si="57"/>
        <v>-8</v>
      </c>
      <c r="X273" s="4">
        <f t="shared" si="58"/>
        <v>8</v>
      </c>
      <c r="Y273" s="4" t="str">
        <f t="shared" si="59"/>
        <v>Early</v>
      </c>
      <c r="Z273" s="30"/>
    </row>
    <row r="274" spans="1:26" x14ac:dyDescent="0.75">
      <c r="A274" s="2" t="s">
        <v>84</v>
      </c>
      <c r="B274" s="2" t="s">
        <v>565</v>
      </c>
      <c r="C274" s="2" t="s">
        <v>281</v>
      </c>
      <c r="D274" s="3">
        <v>43753</v>
      </c>
      <c r="E274" s="2" t="s">
        <v>684</v>
      </c>
      <c r="F274" s="2" t="s">
        <v>454</v>
      </c>
      <c r="G274" s="3">
        <v>43848</v>
      </c>
      <c r="H274" s="3">
        <v>43840</v>
      </c>
      <c r="I274" s="22">
        <v>704</v>
      </c>
      <c r="J274" s="16">
        <v>17592.96</v>
      </c>
      <c r="K274" s="22">
        <v>704</v>
      </c>
      <c r="L274" s="38">
        <f t="shared" si="48"/>
        <v>17592.96</v>
      </c>
      <c r="M274" s="22">
        <v>0</v>
      </c>
      <c r="N274" s="38">
        <f t="shared" si="49"/>
        <v>0</v>
      </c>
      <c r="O274" s="22">
        <v>95</v>
      </c>
      <c r="P274" s="22">
        <f t="shared" si="50"/>
        <v>87</v>
      </c>
      <c r="Q274" s="34">
        <f t="shared" si="51"/>
        <v>1</v>
      </c>
      <c r="R274" s="34">
        <f t="shared" si="52"/>
        <v>1</v>
      </c>
      <c r="S274" s="37">
        <f t="shared" si="53"/>
        <v>0</v>
      </c>
      <c r="T274" s="55">
        <f t="shared" si="54"/>
        <v>0</v>
      </c>
      <c r="U274" s="37">
        <f t="shared" si="55"/>
        <v>0</v>
      </c>
      <c r="V274" s="55">
        <f t="shared" si="56"/>
        <v>0</v>
      </c>
      <c r="W274" s="57">
        <f t="shared" si="57"/>
        <v>-8</v>
      </c>
      <c r="X274" s="4">
        <f t="shared" si="58"/>
        <v>8</v>
      </c>
      <c r="Y274" s="4" t="str">
        <f t="shared" si="59"/>
        <v>Early</v>
      </c>
      <c r="Z274" s="30"/>
    </row>
    <row r="275" spans="1:26" x14ac:dyDescent="0.75">
      <c r="A275" s="2" t="s">
        <v>88</v>
      </c>
      <c r="B275" s="2" t="s">
        <v>567</v>
      </c>
      <c r="C275" s="2" t="s">
        <v>282</v>
      </c>
      <c r="D275" s="3">
        <v>43753</v>
      </c>
      <c r="E275" s="2" t="s">
        <v>684</v>
      </c>
      <c r="F275" s="2" t="s">
        <v>454</v>
      </c>
      <c r="G275" s="3">
        <v>43848</v>
      </c>
      <c r="H275" s="3">
        <v>43874</v>
      </c>
      <c r="I275" s="22">
        <v>240</v>
      </c>
      <c r="J275" s="16">
        <v>19197.599999999999</v>
      </c>
      <c r="K275" s="22">
        <v>240</v>
      </c>
      <c r="L275" s="38">
        <f t="shared" si="48"/>
        <v>19197.599999999999</v>
      </c>
      <c r="M275" s="22">
        <v>0</v>
      </c>
      <c r="N275" s="38">
        <f t="shared" si="49"/>
        <v>0</v>
      </c>
      <c r="O275" s="22">
        <v>95</v>
      </c>
      <c r="P275" s="22">
        <f t="shared" si="50"/>
        <v>121</v>
      </c>
      <c r="Q275" s="34">
        <f t="shared" si="51"/>
        <v>1</v>
      </c>
      <c r="R275" s="34">
        <f t="shared" si="52"/>
        <v>1</v>
      </c>
      <c r="S275" s="37">
        <f t="shared" si="53"/>
        <v>0</v>
      </c>
      <c r="T275" s="55">
        <f t="shared" si="54"/>
        <v>0</v>
      </c>
      <c r="U275" s="37">
        <f t="shared" si="55"/>
        <v>0</v>
      </c>
      <c r="V275" s="55">
        <f t="shared" si="56"/>
        <v>0</v>
      </c>
      <c r="W275" s="57">
        <f t="shared" si="57"/>
        <v>26</v>
      </c>
      <c r="X275" s="4">
        <f t="shared" si="58"/>
        <v>26</v>
      </c>
      <c r="Y275" s="4" t="str">
        <f t="shared" si="59"/>
        <v>Late</v>
      </c>
      <c r="Z275" s="30"/>
    </row>
    <row r="276" spans="1:26" x14ac:dyDescent="0.75">
      <c r="A276" s="2" t="s">
        <v>286</v>
      </c>
      <c r="B276" s="2" t="s">
        <v>615</v>
      </c>
      <c r="C276" s="2" t="s">
        <v>287</v>
      </c>
      <c r="D276" s="3">
        <v>43754</v>
      </c>
      <c r="E276" s="2" t="s">
        <v>684</v>
      </c>
      <c r="F276" s="2" t="s">
        <v>454</v>
      </c>
      <c r="G276" s="3">
        <v>43849</v>
      </c>
      <c r="H276" s="3">
        <v>43874</v>
      </c>
      <c r="I276" s="22">
        <v>261</v>
      </c>
      <c r="J276" s="16">
        <v>13047.39</v>
      </c>
      <c r="K276" s="22">
        <v>261</v>
      </c>
      <c r="L276" s="38">
        <f t="shared" si="48"/>
        <v>13047.39</v>
      </c>
      <c r="M276" s="22">
        <v>0</v>
      </c>
      <c r="N276" s="38">
        <f t="shared" si="49"/>
        <v>0</v>
      </c>
      <c r="O276" s="22">
        <v>95</v>
      </c>
      <c r="P276" s="22">
        <f t="shared" si="50"/>
        <v>120</v>
      </c>
      <c r="Q276" s="34">
        <f t="shared" si="51"/>
        <v>1</v>
      </c>
      <c r="R276" s="34">
        <f t="shared" si="52"/>
        <v>1</v>
      </c>
      <c r="S276" s="37">
        <f t="shared" si="53"/>
        <v>0</v>
      </c>
      <c r="T276" s="55">
        <f t="shared" si="54"/>
        <v>0</v>
      </c>
      <c r="U276" s="37">
        <f t="shared" si="55"/>
        <v>0</v>
      </c>
      <c r="V276" s="55">
        <f t="shared" si="56"/>
        <v>0</v>
      </c>
      <c r="W276" s="57">
        <f t="shared" si="57"/>
        <v>25</v>
      </c>
      <c r="X276" s="4">
        <f t="shared" si="58"/>
        <v>25</v>
      </c>
      <c r="Y276" s="4" t="str">
        <f t="shared" si="59"/>
        <v>Late</v>
      </c>
      <c r="Z276" s="30"/>
    </row>
    <row r="277" spans="1:26" x14ac:dyDescent="0.75">
      <c r="A277" s="2" t="s">
        <v>167</v>
      </c>
      <c r="B277" s="2" t="s">
        <v>599</v>
      </c>
      <c r="C277" s="2" t="s">
        <v>288</v>
      </c>
      <c r="D277" s="3">
        <v>43755</v>
      </c>
      <c r="E277" s="2" t="s">
        <v>684</v>
      </c>
      <c r="F277" s="2" t="s">
        <v>454</v>
      </c>
      <c r="G277" s="3">
        <v>43850</v>
      </c>
      <c r="H277" s="3">
        <v>43874</v>
      </c>
      <c r="I277" s="22">
        <v>480</v>
      </c>
      <c r="J277" s="16">
        <v>21595.200000000001</v>
      </c>
      <c r="K277" s="22">
        <v>480</v>
      </c>
      <c r="L277" s="38">
        <f t="shared" si="48"/>
        <v>21595.200000000001</v>
      </c>
      <c r="M277" s="22">
        <v>0</v>
      </c>
      <c r="N277" s="38">
        <f t="shared" si="49"/>
        <v>0</v>
      </c>
      <c r="O277" s="22">
        <v>95</v>
      </c>
      <c r="P277" s="22">
        <f t="shared" si="50"/>
        <v>119</v>
      </c>
      <c r="Q277" s="34">
        <f t="shared" si="51"/>
        <v>1</v>
      </c>
      <c r="R277" s="34">
        <f t="shared" si="52"/>
        <v>1</v>
      </c>
      <c r="S277" s="37">
        <f t="shared" si="53"/>
        <v>0</v>
      </c>
      <c r="T277" s="55">
        <f t="shared" si="54"/>
        <v>0</v>
      </c>
      <c r="U277" s="37">
        <f t="shared" si="55"/>
        <v>0</v>
      </c>
      <c r="V277" s="55">
        <f t="shared" si="56"/>
        <v>0</v>
      </c>
      <c r="W277" s="57">
        <f t="shared" si="57"/>
        <v>24</v>
      </c>
      <c r="X277" s="4">
        <f t="shared" si="58"/>
        <v>24</v>
      </c>
      <c r="Y277" s="4" t="str">
        <f t="shared" si="59"/>
        <v>Late</v>
      </c>
      <c r="Z277" s="30"/>
    </row>
    <row r="278" spans="1:26" x14ac:dyDescent="0.75">
      <c r="A278" s="2" t="s">
        <v>279</v>
      </c>
      <c r="B278" s="2" t="s">
        <v>614</v>
      </c>
      <c r="C278" s="2" t="s">
        <v>291</v>
      </c>
      <c r="D278" s="3">
        <v>43761</v>
      </c>
      <c r="E278" s="2" t="s">
        <v>684</v>
      </c>
      <c r="F278" s="2" t="s">
        <v>454</v>
      </c>
      <c r="G278" s="3">
        <v>43856</v>
      </c>
      <c r="H278" s="3">
        <v>43874</v>
      </c>
      <c r="I278" s="22">
        <v>144</v>
      </c>
      <c r="J278" s="16">
        <v>2878.56</v>
      </c>
      <c r="K278" s="22">
        <v>144</v>
      </c>
      <c r="L278" s="38">
        <f t="shared" si="48"/>
        <v>2878.56</v>
      </c>
      <c r="M278" s="22">
        <v>0</v>
      </c>
      <c r="N278" s="38">
        <f t="shared" si="49"/>
        <v>0</v>
      </c>
      <c r="O278" s="22">
        <v>95</v>
      </c>
      <c r="P278" s="22">
        <f t="shared" si="50"/>
        <v>113</v>
      </c>
      <c r="Q278" s="34">
        <f t="shared" si="51"/>
        <v>1</v>
      </c>
      <c r="R278" s="34">
        <f t="shared" si="52"/>
        <v>1</v>
      </c>
      <c r="S278" s="37">
        <f t="shared" si="53"/>
        <v>0</v>
      </c>
      <c r="T278" s="55">
        <f t="shared" si="54"/>
        <v>0</v>
      </c>
      <c r="U278" s="37">
        <f t="shared" si="55"/>
        <v>0</v>
      </c>
      <c r="V278" s="55">
        <f t="shared" si="56"/>
        <v>0</v>
      </c>
      <c r="W278" s="57">
        <f t="shared" si="57"/>
        <v>18</v>
      </c>
      <c r="X278" s="4">
        <f t="shared" si="58"/>
        <v>18</v>
      </c>
      <c r="Y278" s="4" t="str">
        <f t="shared" si="59"/>
        <v>Late</v>
      </c>
      <c r="Z278" s="30"/>
    </row>
    <row r="279" spans="1:26" x14ac:dyDescent="0.75">
      <c r="A279" s="2" t="s">
        <v>292</v>
      </c>
      <c r="B279" s="2" t="s">
        <v>616</v>
      </c>
      <c r="C279" s="2" t="s">
        <v>293</v>
      </c>
      <c r="D279" s="3">
        <v>43753</v>
      </c>
      <c r="E279" s="2" t="s">
        <v>684</v>
      </c>
      <c r="F279" s="2" t="s">
        <v>454</v>
      </c>
      <c r="G279" s="3">
        <v>43848</v>
      </c>
      <c r="H279" s="3">
        <v>43874</v>
      </c>
      <c r="I279" s="22">
        <v>40</v>
      </c>
      <c r="J279" s="16">
        <v>13999.6</v>
      </c>
      <c r="K279" s="22">
        <v>40</v>
      </c>
      <c r="L279" s="38">
        <f t="shared" si="48"/>
        <v>13999.6</v>
      </c>
      <c r="M279" s="22">
        <v>8</v>
      </c>
      <c r="N279" s="38">
        <f t="shared" si="49"/>
        <v>2799.92</v>
      </c>
      <c r="O279" s="22">
        <v>95</v>
      </c>
      <c r="P279" s="22">
        <f t="shared" si="50"/>
        <v>121</v>
      </c>
      <c r="Q279" s="34">
        <f t="shared" si="51"/>
        <v>1</v>
      </c>
      <c r="R279" s="34">
        <f t="shared" si="52"/>
        <v>0.8</v>
      </c>
      <c r="S279" s="37">
        <f t="shared" si="53"/>
        <v>0</v>
      </c>
      <c r="T279" s="55">
        <f t="shared" si="54"/>
        <v>0</v>
      </c>
      <c r="U279" s="37">
        <f t="shared" si="55"/>
        <v>0</v>
      </c>
      <c r="V279" s="55">
        <f t="shared" si="56"/>
        <v>0</v>
      </c>
      <c r="W279" s="57">
        <f t="shared" si="57"/>
        <v>26</v>
      </c>
      <c r="X279" s="4">
        <f t="shared" si="58"/>
        <v>26</v>
      </c>
      <c r="Y279" s="4" t="str">
        <f t="shared" si="59"/>
        <v>Late</v>
      </c>
      <c r="Z279" s="30"/>
    </row>
    <row r="280" spans="1:26" x14ac:dyDescent="0.75">
      <c r="A280" s="2" t="s">
        <v>91</v>
      </c>
      <c r="B280" s="2" t="s">
        <v>569</v>
      </c>
      <c r="C280" s="2" t="s">
        <v>294</v>
      </c>
      <c r="D280" s="3">
        <v>43761</v>
      </c>
      <c r="E280" s="2" t="s">
        <v>684</v>
      </c>
      <c r="F280" s="2" t="s">
        <v>454</v>
      </c>
      <c r="G280" s="3">
        <v>43856</v>
      </c>
      <c r="H280" s="3">
        <v>43842</v>
      </c>
      <c r="I280" s="22">
        <v>40</v>
      </c>
      <c r="J280" s="16">
        <v>13999.6</v>
      </c>
      <c r="K280" s="22">
        <v>40</v>
      </c>
      <c r="L280" s="38">
        <f t="shared" si="48"/>
        <v>13999.6</v>
      </c>
      <c r="M280" s="22">
        <v>1</v>
      </c>
      <c r="N280" s="38">
        <f t="shared" si="49"/>
        <v>349.99</v>
      </c>
      <c r="O280" s="22">
        <v>95</v>
      </c>
      <c r="P280" s="22">
        <f t="shared" si="50"/>
        <v>81</v>
      </c>
      <c r="Q280" s="34">
        <f t="shared" si="51"/>
        <v>1</v>
      </c>
      <c r="R280" s="34">
        <f t="shared" si="52"/>
        <v>0.97499999999999998</v>
      </c>
      <c r="S280" s="37">
        <f t="shared" si="53"/>
        <v>0</v>
      </c>
      <c r="T280" s="55">
        <f t="shared" si="54"/>
        <v>0</v>
      </c>
      <c r="U280" s="37">
        <f t="shared" si="55"/>
        <v>0</v>
      </c>
      <c r="V280" s="55">
        <f t="shared" si="56"/>
        <v>0</v>
      </c>
      <c r="W280" s="57">
        <f t="shared" si="57"/>
        <v>-14</v>
      </c>
      <c r="X280" s="4">
        <f t="shared" si="58"/>
        <v>14</v>
      </c>
      <c r="Y280" s="4" t="str">
        <f t="shared" si="59"/>
        <v>Early</v>
      </c>
      <c r="Z280" s="30"/>
    </row>
    <row r="281" spans="1:26" x14ac:dyDescent="0.75">
      <c r="A281" s="2" t="s">
        <v>90</v>
      </c>
      <c r="B281" s="2" t="s">
        <v>568</v>
      </c>
      <c r="C281" s="2" t="s">
        <v>308</v>
      </c>
      <c r="D281" s="3">
        <v>43754</v>
      </c>
      <c r="E281" s="2" t="s">
        <v>684</v>
      </c>
      <c r="F281" s="2" t="s">
        <v>454</v>
      </c>
      <c r="G281" s="3">
        <v>43849</v>
      </c>
      <c r="H281" s="3">
        <v>43844</v>
      </c>
      <c r="I281" s="22">
        <v>960</v>
      </c>
      <c r="J281" s="16">
        <v>28790.400000000001</v>
      </c>
      <c r="K281" s="22">
        <v>960</v>
      </c>
      <c r="L281" s="38">
        <f t="shared" si="48"/>
        <v>28790.400000000001</v>
      </c>
      <c r="M281" s="22">
        <v>134</v>
      </c>
      <c r="N281" s="38">
        <f t="shared" si="49"/>
        <v>4018.6600000000003</v>
      </c>
      <c r="O281" s="22">
        <v>95</v>
      </c>
      <c r="P281" s="22">
        <f t="shared" si="50"/>
        <v>90</v>
      </c>
      <c r="Q281" s="34">
        <f t="shared" si="51"/>
        <v>1</v>
      </c>
      <c r="R281" s="34">
        <f t="shared" si="52"/>
        <v>0.86041666666666661</v>
      </c>
      <c r="S281" s="37">
        <f t="shared" si="53"/>
        <v>1</v>
      </c>
      <c r="T281" s="55">
        <f t="shared" si="54"/>
        <v>28790.400000000001</v>
      </c>
      <c r="U281" s="37">
        <f t="shared" si="55"/>
        <v>0.86041666666666661</v>
      </c>
      <c r="V281" s="55">
        <f t="shared" si="56"/>
        <v>24771.739999999998</v>
      </c>
      <c r="W281" s="57">
        <f t="shared" si="57"/>
        <v>-5</v>
      </c>
      <c r="X281" s="4">
        <f t="shared" si="58"/>
        <v>5</v>
      </c>
      <c r="Y281" s="4" t="str">
        <f t="shared" si="59"/>
        <v>OK</v>
      </c>
      <c r="Z281" s="30"/>
    </row>
    <row r="282" spans="1:26" x14ac:dyDescent="0.75">
      <c r="A282" s="2" t="s">
        <v>309</v>
      </c>
      <c r="B282" s="2" t="s">
        <v>618</v>
      </c>
      <c r="C282" s="2" t="s">
        <v>310</v>
      </c>
      <c r="D282" s="3">
        <v>43754</v>
      </c>
      <c r="E282" s="2" t="s">
        <v>684</v>
      </c>
      <c r="F282" s="2" t="s">
        <v>454</v>
      </c>
      <c r="G282" s="3">
        <v>43849</v>
      </c>
      <c r="H282" s="3">
        <v>43844</v>
      </c>
      <c r="I282" s="22">
        <v>2019</v>
      </c>
      <c r="J282" s="16">
        <v>70539.839999999997</v>
      </c>
      <c r="K282" s="22">
        <v>1312</v>
      </c>
      <c r="L282" s="38">
        <f t="shared" si="48"/>
        <v>45838.667696879646</v>
      </c>
      <c r="M282" s="22">
        <v>999</v>
      </c>
      <c r="N282" s="38">
        <f t="shared" si="49"/>
        <v>34903.070906389301</v>
      </c>
      <c r="O282" s="22">
        <v>95</v>
      </c>
      <c r="P282" s="22">
        <f t="shared" si="50"/>
        <v>90</v>
      </c>
      <c r="Q282" s="34">
        <f t="shared" si="51"/>
        <v>0.64982664685487868</v>
      </c>
      <c r="R282" s="34">
        <f t="shared" si="52"/>
        <v>0.23856707317073178</v>
      </c>
      <c r="S282" s="37">
        <f t="shared" si="53"/>
        <v>1</v>
      </c>
      <c r="T282" s="55">
        <f t="shared" si="54"/>
        <v>45838.667696879646</v>
      </c>
      <c r="U282" s="37">
        <f t="shared" si="55"/>
        <v>0.15502724120851913</v>
      </c>
      <c r="V282" s="55">
        <f t="shared" si="56"/>
        <v>10935.596790490345</v>
      </c>
      <c r="W282" s="57">
        <f t="shared" si="57"/>
        <v>-5</v>
      </c>
      <c r="X282" s="4">
        <f t="shared" si="58"/>
        <v>5</v>
      </c>
      <c r="Y282" s="4" t="str">
        <f t="shared" si="59"/>
        <v>OK</v>
      </c>
      <c r="Z282" s="30"/>
    </row>
    <row r="283" spans="1:26" x14ac:dyDescent="0.75">
      <c r="A283" s="2" t="s">
        <v>313</v>
      </c>
      <c r="B283" s="2" t="s">
        <v>619</v>
      </c>
      <c r="C283" s="2" t="s">
        <v>314</v>
      </c>
      <c r="D283" s="3">
        <v>43760</v>
      </c>
      <c r="E283" s="2" t="s">
        <v>684</v>
      </c>
      <c r="F283" s="2" t="s">
        <v>454</v>
      </c>
      <c r="G283" s="3">
        <v>43855</v>
      </c>
      <c r="H283" s="3">
        <v>43848</v>
      </c>
      <c r="I283" s="22">
        <v>1440</v>
      </c>
      <c r="J283" s="16">
        <v>25257.599999999999</v>
      </c>
      <c r="K283" s="22">
        <v>1440</v>
      </c>
      <c r="L283" s="38">
        <f t="shared" si="48"/>
        <v>25257.599999999999</v>
      </c>
      <c r="M283" s="22">
        <v>0</v>
      </c>
      <c r="N283" s="38">
        <f t="shared" si="49"/>
        <v>0</v>
      </c>
      <c r="O283" s="22">
        <v>95</v>
      </c>
      <c r="P283" s="22">
        <f t="shared" si="50"/>
        <v>88</v>
      </c>
      <c r="Q283" s="34">
        <f t="shared" si="51"/>
        <v>1</v>
      </c>
      <c r="R283" s="34">
        <f t="shared" si="52"/>
        <v>1</v>
      </c>
      <c r="S283" s="37">
        <f t="shared" si="53"/>
        <v>1</v>
      </c>
      <c r="T283" s="55">
        <f t="shared" si="54"/>
        <v>25257.599999999999</v>
      </c>
      <c r="U283" s="37">
        <f t="shared" si="55"/>
        <v>1</v>
      </c>
      <c r="V283" s="55">
        <f t="shared" si="56"/>
        <v>25257.599999999999</v>
      </c>
      <c r="W283" s="57">
        <f t="shared" si="57"/>
        <v>-7</v>
      </c>
      <c r="X283" s="4">
        <f t="shared" si="58"/>
        <v>7</v>
      </c>
      <c r="Y283" s="4" t="str">
        <f t="shared" si="59"/>
        <v>OK</v>
      </c>
      <c r="Z283" s="30"/>
    </row>
    <row r="284" spans="1:26" x14ac:dyDescent="0.75">
      <c r="A284" s="2" t="s">
        <v>315</v>
      </c>
      <c r="B284" s="2" t="s">
        <v>620</v>
      </c>
      <c r="C284" s="2" t="s">
        <v>316</v>
      </c>
      <c r="D284" s="3">
        <v>43760</v>
      </c>
      <c r="E284" s="2" t="s">
        <v>684</v>
      </c>
      <c r="F284" s="2" t="s">
        <v>454</v>
      </c>
      <c r="G284" s="3">
        <v>43855</v>
      </c>
      <c r="H284" s="3">
        <v>43848</v>
      </c>
      <c r="I284" s="22">
        <v>336</v>
      </c>
      <c r="J284" s="16">
        <v>43676.639999999999</v>
      </c>
      <c r="K284" s="22">
        <v>336</v>
      </c>
      <c r="L284" s="38">
        <f t="shared" si="48"/>
        <v>43676.639999999999</v>
      </c>
      <c r="M284" s="22">
        <v>0</v>
      </c>
      <c r="N284" s="38">
        <f t="shared" si="49"/>
        <v>0</v>
      </c>
      <c r="O284" s="22">
        <v>95</v>
      </c>
      <c r="P284" s="22">
        <f t="shared" si="50"/>
        <v>88</v>
      </c>
      <c r="Q284" s="34">
        <f t="shared" si="51"/>
        <v>1</v>
      </c>
      <c r="R284" s="34">
        <f t="shared" si="52"/>
        <v>1</v>
      </c>
      <c r="S284" s="37">
        <f t="shared" si="53"/>
        <v>1</v>
      </c>
      <c r="T284" s="55">
        <f t="shared" si="54"/>
        <v>43676.639999999999</v>
      </c>
      <c r="U284" s="37">
        <f t="shared" si="55"/>
        <v>1</v>
      </c>
      <c r="V284" s="55">
        <f t="shared" si="56"/>
        <v>43676.639999999999</v>
      </c>
      <c r="W284" s="57">
        <f t="shared" si="57"/>
        <v>-7</v>
      </c>
      <c r="X284" s="4">
        <f t="shared" si="58"/>
        <v>7</v>
      </c>
      <c r="Y284" s="4" t="str">
        <f t="shared" si="59"/>
        <v>OK</v>
      </c>
      <c r="Z284" s="30"/>
    </row>
    <row r="285" spans="1:26" x14ac:dyDescent="0.75">
      <c r="A285" s="2" t="s">
        <v>170</v>
      </c>
      <c r="B285" s="2" t="s">
        <v>601</v>
      </c>
      <c r="C285" s="2" t="s">
        <v>317</v>
      </c>
      <c r="D285" s="3">
        <v>43761</v>
      </c>
      <c r="E285" s="2" t="s">
        <v>684</v>
      </c>
      <c r="F285" s="2" t="s">
        <v>454</v>
      </c>
      <c r="G285" s="3">
        <v>43856</v>
      </c>
      <c r="H285" s="3">
        <v>43848</v>
      </c>
      <c r="I285" s="22">
        <v>156</v>
      </c>
      <c r="J285" s="16">
        <v>15598.44</v>
      </c>
      <c r="K285" s="22">
        <v>156</v>
      </c>
      <c r="L285" s="38">
        <f t="shared" si="48"/>
        <v>15598.44</v>
      </c>
      <c r="M285" s="22">
        <v>0</v>
      </c>
      <c r="N285" s="38">
        <f t="shared" si="49"/>
        <v>0</v>
      </c>
      <c r="O285" s="22">
        <v>95</v>
      </c>
      <c r="P285" s="22">
        <f t="shared" si="50"/>
        <v>87</v>
      </c>
      <c r="Q285" s="34">
        <f t="shared" si="51"/>
        <v>1</v>
      </c>
      <c r="R285" s="34">
        <f t="shared" si="52"/>
        <v>1</v>
      </c>
      <c r="S285" s="37">
        <f t="shared" si="53"/>
        <v>0</v>
      </c>
      <c r="T285" s="55">
        <f t="shared" si="54"/>
        <v>0</v>
      </c>
      <c r="U285" s="37">
        <f t="shared" si="55"/>
        <v>0</v>
      </c>
      <c r="V285" s="55">
        <f t="shared" si="56"/>
        <v>0</v>
      </c>
      <c r="W285" s="57">
        <f t="shared" si="57"/>
        <v>-8</v>
      </c>
      <c r="X285" s="4">
        <f t="shared" si="58"/>
        <v>8</v>
      </c>
      <c r="Y285" s="4" t="str">
        <f t="shared" si="59"/>
        <v>Early</v>
      </c>
      <c r="Z285" s="30"/>
    </row>
    <row r="286" spans="1:26" x14ac:dyDescent="0.75">
      <c r="A286" s="2" t="s">
        <v>170</v>
      </c>
      <c r="B286" s="2" t="s">
        <v>601</v>
      </c>
      <c r="C286" s="2" t="s">
        <v>356</v>
      </c>
      <c r="D286" s="3">
        <v>43768</v>
      </c>
      <c r="E286" s="2" t="s">
        <v>684</v>
      </c>
      <c r="F286" s="2" t="s">
        <v>454</v>
      </c>
      <c r="G286" s="3">
        <v>43863</v>
      </c>
      <c r="H286" s="3">
        <v>43867</v>
      </c>
      <c r="I286" s="22">
        <v>108</v>
      </c>
      <c r="J286" s="16">
        <v>10798.92</v>
      </c>
      <c r="K286" s="22">
        <v>9</v>
      </c>
      <c r="L286" s="38">
        <f t="shared" si="48"/>
        <v>899.91</v>
      </c>
      <c r="M286" s="22">
        <v>0</v>
      </c>
      <c r="N286" s="38">
        <f t="shared" si="49"/>
        <v>0</v>
      </c>
      <c r="O286" s="22">
        <v>95</v>
      </c>
      <c r="P286" s="22">
        <f t="shared" si="50"/>
        <v>99</v>
      </c>
      <c r="Q286" s="34">
        <f t="shared" si="51"/>
        <v>8.3333333333333329E-2</v>
      </c>
      <c r="R286" s="34">
        <f t="shared" si="52"/>
        <v>1</v>
      </c>
      <c r="S286" s="37">
        <f t="shared" si="53"/>
        <v>1</v>
      </c>
      <c r="T286" s="55">
        <f t="shared" si="54"/>
        <v>899.91</v>
      </c>
      <c r="U286" s="37">
        <f t="shared" si="55"/>
        <v>8.3333333333333329E-2</v>
      </c>
      <c r="V286" s="55">
        <f t="shared" si="56"/>
        <v>899.91</v>
      </c>
      <c r="W286" s="57">
        <f t="shared" si="57"/>
        <v>4</v>
      </c>
      <c r="X286" s="4">
        <f t="shared" si="58"/>
        <v>4</v>
      </c>
      <c r="Y286" s="4" t="str">
        <f t="shared" si="59"/>
        <v>OK</v>
      </c>
      <c r="Z286" s="30"/>
    </row>
    <row r="287" spans="1:26" x14ac:dyDescent="0.75">
      <c r="A287" s="2" t="s">
        <v>357</v>
      </c>
      <c r="B287" s="2" t="s">
        <v>622</v>
      </c>
      <c r="C287" s="2" t="s">
        <v>358</v>
      </c>
      <c r="D287" s="3">
        <v>43782</v>
      </c>
      <c r="E287" s="2" t="s">
        <v>684</v>
      </c>
      <c r="F287" s="2" t="s">
        <v>454</v>
      </c>
      <c r="G287" s="3">
        <v>43877</v>
      </c>
      <c r="H287" s="3">
        <v>43867</v>
      </c>
      <c r="I287" s="22">
        <v>192</v>
      </c>
      <c r="J287" s="16">
        <v>15358.08</v>
      </c>
      <c r="K287" s="22">
        <v>192</v>
      </c>
      <c r="L287" s="38">
        <f t="shared" si="48"/>
        <v>15358.08</v>
      </c>
      <c r="M287" s="22">
        <v>38</v>
      </c>
      <c r="N287" s="38">
        <f t="shared" si="49"/>
        <v>3039.6200000000003</v>
      </c>
      <c r="O287" s="22">
        <v>95</v>
      </c>
      <c r="P287" s="22">
        <f t="shared" si="50"/>
        <v>85</v>
      </c>
      <c r="Q287" s="34">
        <f t="shared" si="51"/>
        <v>1</v>
      </c>
      <c r="R287" s="34">
        <f t="shared" si="52"/>
        <v>0.80208333333333326</v>
      </c>
      <c r="S287" s="37">
        <f t="shared" si="53"/>
        <v>0</v>
      </c>
      <c r="T287" s="55">
        <f t="shared" si="54"/>
        <v>0</v>
      </c>
      <c r="U287" s="37">
        <f t="shared" si="55"/>
        <v>0</v>
      </c>
      <c r="V287" s="55">
        <f t="shared" si="56"/>
        <v>0</v>
      </c>
      <c r="W287" s="57">
        <f t="shared" si="57"/>
        <v>-10</v>
      </c>
      <c r="X287" s="4">
        <f t="shared" si="58"/>
        <v>10</v>
      </c>
      <c r="Y287" s="4" t="str">
        <f t="shared" si="59"/>
        <v>Early</v>
      </c>
      <c r="Z287" s="30"/>
    </row>
    <row r="288" spans="1:26" x14ac:dyDescent="0.75">
      <c r="A288" s="2" t="s">
        <v>170</v>
      </c>
      <c r="B288" s="2" t="s">
        <v>601</v>
      </c>
      <c r="C288" s="2" t="s">
        <v>359</v>
      </c>
      <c r="D288" s="3">
        <v>43782</v>
      </c>
      <c r="E288" s="2" t="s">
        <v>684</v>
      </c>
      <c r="F288" s="2" t="s">
        <v>454</v>
      </c>
      <c r="G288" s="3">
        <v>43877</v>
      </c>
      <c r="H288" s="3">
        <v>43867</v>
      </c>
      <c r="I288" s="22">
        <v>84</v>
      </c>
      <c r="J288" s="16">
        <v>8399.16</v>
      </c>
      <c r="K288" s="22">
        <v>84</v>
      </c>
      <c r="L288" s="38">
        <f t="shared" si="48"/>
        <v>8399.16</v>
      </c>
      <c r="M288" s="22">
        <v>0</v>
      </c>
      <c r="N288" s="38">
        <f t="shared" si="49"/>
        <v>0</v>
      </c>
      <c r="O288" s="22">
        <v>95</v>
      </c>
      <c r="P288" s="22">
        <f t="shared" si="50"/>
        <v>85</v>
      </c>
      <c r="Q288" s="34">
        <f t="shared" si="51"/>
        <v>1</v>
      </c>
      <c r="R288" s="34">
        <f t="shared" si="52"/>
        <v>1</v>
      </c>
      <c r="S288" s="37">
        <f t="shared" si="53"/>
        <v>0</v>
      </c>
      <c r="T288" s="55">
        <f t="shared" si="54"/>
        <v>0</v>
      </c>
      <c r="U288" s="37">
        <f t="shared" si="55"/>
        <v>0</v>
      </c>
      <c r="V288" s="55">
        <f t="shared" si="56"/>
        <v>0</v>
      </c>
      <c r="W288" s="57">
        <f t="shared" si="57"/>
        <v>-10</v>
      </c>
      <c r="X288" s="4">
        <f t="shared" si="58"/>
        <v>10</v>
      </c>
      <c r="Y288" s="4" t="str">
        <f t="shared" si="59"/>
        <v>Early</v>
      </c>
      <c r="Z288" s="30"/>
    </row>
    <row r="289" spans="1:26" x14ac:dyDescent="0.75">
      <c r="A289" s="2" t="s">
        <v>170</v>
      </c>
      <c r="B289" s="2" t="s">
        <v>601</v>
      </c>
      <c r="C289" s="2" t="s">
        <v>360</v>
      </c>
      <c r="D289" s="3">
        <v>43782</v>
      </c>
      <c r="E289" s="2" t="s">
        <v>684</v>
      </c>
      <c r="F289" s="2" t="s">
        <v>454</v>
      </c>
      <c r="G289" s="3">
        <v>43877</v>
      </c>
      <c r="H289" s="3">
        <v>43867</v>
      </c>
      <c r="I289" s="22">
        <v>72</v>
      </c>
      <c r="J289" s="16">
        <v>7199.28</v>
      </c>
      <c r="K289" s="22">
        <v>72</v>
      </c>
      <c r="L289" s="38">
        <f t="shared" si="48"/>
        <v>7199.28</v>
      </c>
      <c r="M289" s="22">
        <v>2</v>
      </c>
      <c r="N289" s="38">
        <f t="shared" si="49"/>
        <v>199.98</v>
      </c>
      <c r="O289" s="22">
        <v>95</v>
      </c>
      <c r="P289" s="22">
        <f t="shared" si="50"/>
        <v>85</v>
      </c>
      <c r="Q289" s="34">
        <f t="shared" si="51"/>
        <v>1</v>
      </c>
      <c r="R289" s="34">
        <f t="shared" si="52"/>
        <v>0.97222222222222221</v>
      </c>
      <c r="S289" s="37">
        <f t="shared" si="53"/>
        <v>0</v>
      </c>
      <c r="T289" s="55">
        <f t="shared" si="54"/>
        <v>0</v>
      </c>
      <c r="U289" s="37">
        <f t="shared" si="55"/>
        <v>0</v>
      </c>
      <c r="V289" s="55">
        <f t="shared" si="56"/>
        <v>0</v>
      </c>
      <c r="W289" s="57">
        <f t="shared" si="57"/>
        <v>-10</v>
      </c>
      <c r="X289" s="4">
        <f t="shared" si="58"/>
        <v>10</v>
      </c>
      <c r="Y289" s="4" t="str">
        <f t="shared" si="59"/>
        <v>Early</v>
      </c>
      <c r="Z289" s="30"/>
    </row>
    <row r="290" spans="1:26" x14ac:dyDescent="0.75">
      <c r="A290" s="2" t="s">
        <v>279</v>
      </c>
      <c r="B290" s="2" t="s">
        <v>614</v>
      </c>
      <c r="C290" s="2" t="s">
        <v>373</v>
      </c>
      <c r="D290" s="3">
        <v>43782</v>
      </c>
      <c r="E290" s="2" t="s">
        <v>684</v>
      </c>
      <c r="F290" s="2" t="s">
        <v>454</v>
      </c>
      <c r="G290" s="3">
        <v>43877</v>
      </c>
      <c r="H290" s="3">
        <v>43871</v>
      </c>
      <c r="I290" s="22">
        <v>144</v>
      </c>
      <c r="J290" s="16">
        <v>2878.56</v>
      </c>
      <c r="K290" s="22">
        <v>144</v>
      </c>
      <c r="L290" s="38">
        <f t="shared" si="48"/>
        <v>2878.56</v>
      </c>
      <c r="M290" s="22">
        <v>0</v>
      </c>
      <c r="N290" s="38">
        <f t="shared" si="49"/>
        <v>0</v>
      </c>
      <c r="O290" s="22">
        <v>95</v>
      </c>
      <c r="P290" s="22">
        <f t="shared" si="50"/>
        <v>89</v>
      </c>
      <c r="Q290" s="34">
        <f t="shared" si="51"/>
        <v>1</v>
      </c>
      <c r="R290" s="34">
        <f t="shared" si="52"/>
        <v>1</v>
      </c>
      <c r="S290" s="37">
        <f t="shared" si="53"/>
        <v>1</v>
      </c>
      <c r="T290" s="55">
        <f t="shared" si="54"/>
        <v>2878.56</v>
      </c>
      <c r="U290" s="37">
        <f t="shared" si="55"/>
        <v>1</v>
      </c>
      <c r="V290" s="55">
        <f t="shared" si="56"/>
        <v>2878.56</v>
      </c>
      <c r="W290" s="57">
        <f t="shared" si="57"/>
        <v>-6</v>
      </c>
      <c r="X290" s="4">
        <f t="shared" si="58"/>
        <v>6</v>
      </c>
      <c r="Y290" s="4" t="str">
        <f t="shared" si="59"/>
        <v>OK</v>
      </c>
      <c r="Z290" s="30"/>
    </row>
    <row r="291" spans="1:26" x14ac:dyDescent="0.75">
      <c r="A291" s="2" t="s">
        <v>374</v>
      </c>
      <c r="B291" s="2" t="s">
        <v>623</v>
      </c>
      <c r="C291" s="2" t="s">
        <v>375</v>
      </c>
      <c r="D291" s="3">
        <v>43782</v>
      </c>
      <c r="E291" s="2" t="s">
        <v>684</v>
      </c>
      <c r="F291" s="2" t="s">
        <v>454</v>
      </c>
      <c r="G291" s="3">
        <v>43877</v>
      </c>
      <c r="H291" s="3">
        <v>43874</v>
      </c>
      <c r="I291" s="22">
        <v>270</v>
      </c>
      <c r="J291" s="16">
        <v>18897.3</v>
      </c>
      <c r="K291" s="22">
        <v>270</v>
      </c>
      <c r="L291" s="38">
        <f t="shared" si="48"/>
        <v>18897.3</v>
      </c>
      <c r="M291" s="22">
        <v>59</v>
      </c>
      <c r="N291" s="38">
        <f t="shared" si="49"/>
        <v>4129.41</v>
      </c>
      <c r="O291" s="22">
        <v>95</v>
      </c>
      <c r="P291" s="22">
        <f t="shared" si="50"/>
        <v>92</v>
      </c>
      <c r="Q291" s="34">
        <f t="shared" si="51"/>
        <v>1</v>
      </c>
      <c r="R291" s="34">
        <f t="shared" si="52"/>
        <v>0.78148148148148144</v>
      </c>
      <c r="S291" s="37">
        <f t="shared" si="53"/>
        <v>1</v>
      </c>
      <c r="T291" s="55">
        <f t="shared" si="54"/>
        <v>18897.3</v>
      </c>
      <c r="U291" s="37">
        <f t="shared" si="55"/>
        <v>0.78148148148148144</v>
      </c>
      <c r="V291" s="55">
        <f t="shared" si="56"/>
        <v>14767.89</v>
      </c>
      <c r="W291" s="57">
        <f t="shared" si="57"/>
        <v>-3</v>
      </c>
      <c r="X291" s="4">
        <f t="shared" si="58"/>
        <v>3</v>
      </c>
      <c r="Y291" s="4" t="str">
        <f t="shared" si="59"/>
        <v>OK</v>
      </c>
      <c r="Z291" s="30"/>
    </row>
    <row r="292" spans="1:26" x14ac:dyDescent="0.75">
      <c r="A292" s="2" t="s">
        <v>376</v>
      </c>
      <c r="B292" s="2" t="s">
        <v>624</v>
      </c>
      <c r="C292" s="2" t="s">
        <v>377</v>
      </c>
      <c r="D292" s="3">
        <v>43782</v>
      </c>
      <c r="E292" s="2" t="s">
        <v>684</v>
      </c>
      <c r="F292" s="2" t="s">
        <v>454</v>
      </c>
      <c r="G292" s="3">
        <v>43877</v>
      </c>
      <c r="H292" s="3">
        <v>43874</v>
      </c>
      <c r="I292" s="22">
        <v>480</v>
      </c>
      <c r="J292" s="16">
        <v>19195.2</v>
      </c>
      <c r="K292" s="22">
        <v>480</v>
      </c>
      <c r="L292" s="38">
        <f t="shared" si="48"/>
        <v>19195.2</v>
      </c>
      <c r="M292" s="22">
        <v>82</v>
      </c>
      <c r="N292" s="38">
        <f t="shared" si="49"/>
        <v>3279.1800000000003</v>
      </c>
      <c r="O292" s="22">
        <v>95</v>
      </c>
      <c r="P292" s="22">
        <f t="shared" si="50"/>
        <v>92</v>
      </c>
      <c r="Q292" s="34">
        <f t="shared" si="51"/>
        <v>1</v>
      </c>
      <c r="R292" s="34">
        <f t="shared" si="52"/>
        <v>0.82916666666666661</v>
      </c>
      <c r="S292" s="37">
        <f t="shared" si="53"/>
        <v>1</v>
      </c>
      <c r="T292" s="55">
        <f t="shared" si="54"/>
        <v>19195.2</v>
      </c>
      <c r="U292" s="37">
        <f t="shared" si="55"/>
        <v>0.82916666666666661</v>
      </c>
      <c r="V292" s="55">
        <f t="shared" si="56"/>
        <v>15916.019999999999</v>
      </c>
      <c r="W292" s="57">
        <f t="shared" si="57"/>
        <v>-3</v>
      </c>
      <c r="X292" s="4">
        <f t="shared" si="58"/>
        <v>3</v>
      </c>
      <c r="Y292" s="4" t="str">
        <f t="shared" si="59"/>
        <v>OK</v>
      </c>
      <c r="Z292" s="30"/>
    </row>
    <row r="293" spans="1:26" x14ac:dyDescent="0.75">
      <c r="A293" s="2" t="s">
        <v>378</v>
      </c>
      <c r="B293" s="2" t="s">
        <v>625</v>
      </c>
      <c r="C293" s="2" t="s">
        <v>379</v>
      </c>
      <c r="D293" s="3">
        <v>43782</v>
      </c>
      <c r="E293" s="2" t="s">
        <v>684</v>
      </c>
      <c r="F293" s="2" t="s">
        <v>454</v>
      </c>
      <c r="G293" s="3">
        <v>43877</v>
      </c>
      <c r="H293" s="3">
        <v>43874</v>
      </c>
      <c r="I293" s="22">
        <v>208</v>
      </c>
      <c r="J293" s="16">
        <v>14557.92</v>
      </c>
      <c r="K293" s="22">
        <v>208</v>
      </c>
      <c r="L293" s="38">
        <f t="shared" si="48"/>
        <v>14557.92</v>
      </c>
      <c r="M293" s="22">
        <v>8</v>
      </c>
      <c r="N293" s="38">
        <f t="shared" si="49"/>
        <v>559.91999999999996</v>
      </c>
      <c r="O293" s="22">
        <v>95</v>
      </c>
      <c r="P293" s="22">
        <f t="shared" si="50"/>
        <v>92</v>
      </c>
      <c r="Q293" s="34">
        <f t="shared" si="51"/>
        <v>1</v>
      </c>
      <c r="R293" s="34">
        <f t="shared" si="52"/>
        <v>0.96153846153846156</v>
      </c>
      <c r="S293" s="37">
        <f t="shared" si="53"/>
        <v>1</v>
      </c>
      <c r="T293" s="55">
        <f t="shared" si="54"/>
        <v>14557.92</v>
      </c>
      <c r="U293" s="37">
        <f t="shared" si="55"/>
        <v>0.96153846153846156</v>
      </c>
      <c r="V293" s="55">
        <f t="shared" si="56"/>
        <v>13998</v>
      </c>
      <c r="W293" s="57">
        <f t="shared" si="57"/>
        <v>-3</v>
      </c>
      <c r="X293" s="4">
        <f t="shared" si="58"/>
        <v>3</v>
      </c>
      <c r="Y293" s="4" t="str">
        <f t="shared" si="59"/>
        <v>OK</v>
      </c>
      <c r="Z293" s="30"/>
    </row>
    <row r="294" spans="1:26" x14ac:dyDescent="0.75">
      <c r="A294" s="2" t="s">
        <v>79</v>
      </c>
      <c r="B294" s="2" t="s">
        <v>564</v>
      </c>
      <c r="C294" s="2" t="s">
        <v>380</v>
      </c>
      <c r="D294" s="3">
        <v>43782</v>
      </c>
      <c r="E294" s="2" t="s">
        <v>684</v>
      </c>
      <c r="F294" s="2" t="s">
        <v>454</v>
      </c>
      <c r="G294" s="3">
        <v>43877</v>
      </c>
      <c r="H294" s="3">
        <v>43874</v>
      </c>
      <c r="I294" s="22">
        <v>720</v>
      </c>
      <c r="J294" s="16">
        <v>35992.800000000003</v>
      </c>
      <c r="K294" s="22">
        <v>720</v>
      </c>
      <c r="L294" s="38">
        <f t="shared" si="48"/>
        <v>35992.800000000003</v>
      </c>
      <c r="M294" s="22">
        <v>0</v>
      </c>
      <c r="N294" s="38">
        <f t="shared" si="49"/>
        <v>0</v>
      </c>
      <c r="O294" s="22">
        <v>95</v>
      </c>
      <c r="P294" s="22">
        <f t="shared" si="50"/>
        <v>92</v>
      </c>
      <c r="Q294" s="34">
        <f t="shared" si="51"/>
        <v>1</v>
      </c>
      <c r="R294" s="34">
        <f t="shared" si="52"/>
        <v>1</v>
      </c>
      <c r="S294" s="37">
        <f t="shared" si="53"/>
        <v>1</v>
      </c>
      <c r="T294" s="55">
        <f t="shared" si="54"/>
        <v>35992.800000000003</v>
      </c>
      <c r="U294" s="37">
        <f t="shared" si="55"/>
        <v>1</v>
      </c>
      <c r="V294" s="55">
        <f t="shared" si="56"/>
        <v>35992.800000000003</v>
      </c>
      <c r="W294" s="57">
        <f t="shared" si="57"/>
        <v>-3</v>
      </c>
      <c r="X294" s="4">
        <f t="shared" si="58"/>
        <v>3</v>
      </c>
      <c r="Y294" s="4" t="str">
        <f t="shared" si="59"/>
        <v>OK</v>
      </c>
      <c r="Z294" s="30"/>
    </row>
    <row r="295" spans="1:26" x14ac:dyDescent="0.75">
      <c r="A295" s="2" t="s">
        <v>84</v>
      </c>
      <c r="B295" s="2" t="s">
        <v>565</v>
      </c>
      <c r="C295" s="2" t="s">
        <v>381</v>
      </c>
      <c r="D295" s="3">
        <v>43782</v>
      </c>
      <c r="E295" s="2" t="s">
        <v>684</v>
      </c>
      <c r="F295" s="2" t="s">
        <v>454</v>
      </c>
      <c r="G295" s="3">
        <v>43877</v>
      </c>
      <c r="H295" s="3">
        <v>43874</v>
      </c>
      <c r="I295" s="22">
        <v>384</v>
      </c>
      <c r="J295" s="16">
        <v>9596.16</v>
      </c>
      <c r="K295" s="22">
        <v>384</v>
      </c>
      <c r="L295" s="38">
        <f t="shared" si="48"/>
        <v>9596.16</v>
      </c>
      <c r="M295" s="22">
        <v>0</v>
      </c>
      <c r="N295" s="38">
        <f t="shared" si="49"/>
        <v>0</v>
      </c>
      <c r="O295" s="22">
        <v>95</v>
      </c>
      <c r="P295" s="22">
        <f t="shared" si="50"/>
        <v>92</v>
      </c>
      <c r="Q295" s="34">
        <f t="shared" si="51"/>
        <v>1</v>
      </c>
      <c r="R295" s="34">
        <f t="shared" si="52"/>
        <v>1</v>
      </c>
      <c r="S295" s="37">
        <f t="shared" si="53"/>
        <v>1</v>
      </c>
      <c r="T295" s="55">
        <f t="shared" si="54"/>
        <v>9596.16</v>
      </c>
      <c r="U295" s="37">
        <f t="shared" si="55"/>
        <v>1</v>
      </c>
      <c r="V295" s="55">
        <f t="shared" si="56"/>
        <v>9596.16</v>
      </c>
      <c r="W295" s="57">
        <f t="shared" si="57"/>
        <v>-3</v>
      </c>
      <c r="X295" s="4">
        <f t="shared" si="58"/>
        <v>3</v>
      </c>
      <c r="Y295" s="4" t="str">
        <f t="shared" si="59"/>
        <v>OK</v>
      </c>
      <c r="Z295" s="30"/>
    </row>
    <row r="296" spans="1:26" x14ac:dyDescent="0.75">
      <c r="A296" s="2" t="s">
        <v>86</v>
      </c>
      <c r="B296" s="2" t="s">
        <v>566</v>
      </c>
      <c r="C296" s="2" t="s">
        <v>382</v>
      </c>
      <c r="D296" s="3">
        <v>43782</v>
      </c>
      <c r="E296" s="2" t="s">
        <v>684</v>
      </c>
      <c r="F296" s="2" t="s">
        <v>454</v>
      </c>
      <c r="G296" s="3">
        <v>43877</v>
      </c>
      <c r="H296" s="3">
        <v>43874</v>
      </c>
      <c r="I296" s="22">
        <v>180</v>
      </c>
      <c r="J296" s="16">
        <v>4498.2</v>
      </c>
      <c r="K296" s="22">
        <v>180</v>
      </c>
      <c r="L296" s="38">
        <f t="shared" si="48"/>
        <v>4498.2</v>
      </c>
      <c r="M296" s="22">
        <v>0</v>
      </c>
      <c r="N296" s="38">
        <f t="shared" si="49"/>
        <v>0</v>
      </c>
      <c r="O296" s="22">
        <v>95</v>
      </c>
      <c r="P296" s="22">
        <f t="shared" si="50"/>
        <v>92</v>
      </c>
      <c r="Q296" s="34">
        <f t="shared" si="51"/>
        <v>1</v>
      </c>
      <c r="R296" s="34">
        <f t="shared" si="52"/>
        <v>1</v>
      </c>
      <c r="S296" s="37">
        <f t="shared" si="53"/>
        <v>1</v>
      </c>
      <c r="T296" s="55">
        <f t="shared" si="54"/>
        <v>4498.2</v>
      </c>
      <c r="U296" s="37">
        <f t="shared" si="55"/>
        <v>1</v>
      </c>
      <c r="V296" s="55">
        <f t="shared" si="56"/>
        <v>4498.2</v>
      </c>
      <c r="W296" s="57">
        <f t="shared" si="57"/>
        <v>-3</v>
      </c>
      <c r="X296" s="4">
        <f t="shared" si="58"/>
        <v>3</v>
      </c>
      <c r="Y296" s="4" t="str">
        <f t="shared" si="59"/>
        <v>OK</v>
      </c>
      <c r="Z296" s="30"/>
    </row>
    <row r="297" spans="1:26" x14ac:dyDescent="0.75">
      <c r="A297" s="2" t="s">
        <v>90</v>
      </c>
      <c r="B297" s="2" t="s">
        <v>568</v>
      </c>
      <c r="C297" s="2" t="s">
        <v>383</v>
      </c>
      <c r="D297" s="3">
        <v>43782</v>
      </c>
      <c r="E297" s="2" t="s">
        <v>684</v>
      </c>
      <c r="F297" s="2" t="s">
        <v>454</v>
      </c>
      <c r="G297" s="3">
        <v>43877</v>
      </c>
      <c r="H297" s="3">
        <v>43874</v>
      </c>
      <c r="I297" s="22">
        <v>1920</v>
      </c>
      <c r="J297" s="16">
        <v>57580.800000000003</v>
      </c>
      <c r="K297" s="22">
        <v>864</v>
      </c>
      <c r="L297" s="38">
        <f t="shared" si="48"/>
        <v>25911.360000000001</v>
      </c>
      <c r="M297" s="22">
        <v>900</v>
      </c>
      <c r="N297" s="38">
        <f t="shared" si="49"/>
        <v>26991</v>
      </c>
      <c r="O297" s="22">
        <v>95</v>
      </c>
      <c r="P297" s="22">
        <f t="shared" si="50"/>
        <v>92</v>
      </c>
      <c r="Q297" s="34">
        <f t="shared" si="51"/>
        <v>0.45</v>
      </c>
      <c r="R297" s="34">
        <f t="shared" si="52"/>
        <v>-4.1666666666666741E-2</v>
      </c>
      <c r="S297" s="37">
        <f t="shared" si="53"/>
        <v>1</v>
      </c>
      <c r="T297" s="55">
        <f t="shared" si="54"/>
        <v>25911.360000000001</v>
      </c>
      <c r="U297" s="37">
        <f t="shared" si="55"/>
        <v>-1.8750000000000034E-2</v>
      </c>
      <c r="V297" s="55">
        <f t="shared" si="56"/>
        <v>-1079.6400000000019</v>
      </c>
      <c r="W297" s="57">
        <f t="shared" si="57"/>
        <v>-3</v>
      </c>
      <c r="X297" s="4">
        <f t="shared" si="58"/>
        <v>3</v>
      </c>
      <c r="Y297" s="4" t="str">
        <f t="shared" si="59"/>
        <v>OK</v>
      </c>
      <c r="Z297" s="30"/>
    </row>
    <row r="298" spans="1:26" x14ac:dyDescent="0.75">
      <c r="A298" s="2" t="s">
        <v>309</v>
      </c>
      <c r="B298" s="2" t="s">
        <v>618</v>
      </c>
      <c r="C298" s="2" t="s">
        <v>384</v>
      </c>
      <c r="D298" s="3">
        <v>43782</v>
      </c>
      <c r="E298" s="2" t="s">
        <v>684</v>
      </c>
      <c r="F298" s="2" t="s">
        <v>454</v>
      </c>
      <c r="G298" s="3">
        <v>43877</v>
      </c>
      <c r="H298" s="3">
        <v>43874</v>
      </c>
      <c r="I298" s="22">
        <v>1008</v>
      </c>
      <c r="J298" s="16">
        <v>35269.919999999998</v>
      </c>
      <c r="K298" s="22">
        <v>1008</v>
      </c>
      <c r="L298" s="38">
        <f t="shared" si="48"/>
        <v>35269.919999999998</v>
      </c>
      <c r="M298" s="22">
        <v>121</v>
      </c>
      <c r="N298" s="38">
        <f t="shared" si="49"/>
        <v>4233.7899999999991</v>
      </c>
      <c r="O298" s="22">
        <v>95</v>
      </c>
      <c r="P298" s="22">
        <f t="shared" si="50"/>
        <v>92</v>
      </c>
      <c r="Q298" s="34">
        <f t="shared" si="51"/>
        <v>1</v>
      </c>
      <c r="R298" s="34">
        <f t="shared" si="52"/>
        <v>0.87996031746031744</v>
      </c>
      <c r="S298" s="37">
        <f t="shared" si="53"/>
        <v>1</v>
      </c>
      <c r="T298" s="55">
        <f t="shared" si="54"/>
        <v>35269.919999999998</v>
      </c>
      <c r="U298" s="37">
        <f t="shared" si="55"/>
        <v>0.87996031746031744</v>
      </c>
      <c r="V298" s="55">
        <f t="shared" si="56"/>
        <v>31036.129999999997</v>
      </c>
      <c r="W298" s="57">
        <f t="shared" si="57"/>
        <v>-3</v>
      </c>
      <c r="X298" s="4">
        <f t="shared" si="58"/>
        <v>3</v>
      </c>
      <c r="Y298" s="4" t="str">
        <f t="shared" si="59"/>
        <v>OK</v>
      </c>
      <c r="Z298" s="30"/>
    </row>
    <row r="299" spans="1:26" x14ac:dyDescent="0.75">
      <c r="A299" s="2" t="s">
        <v>385</v>
      </c>
      <c r="B299" s="2" t="s">
        <v>626</v>
      </c>
      <c r="C299" s="2" t="s">
        <v>386</v>
      </c>
      <c r="D299" s="3">
        <v>43782</v>
      </c>
      <c r="E299" s="2" t="s">
        <v>684</v>
      </c>
      <c r="F299" s="2" t="s">
        <v>454</v>
      </c>
      <c r="G299" s="3">
        <v>43877</v>
      </c>
      <c r="H299" s="3">
        <v>43874</v>
      </c>
      <c r="I299" s="22">
        <v>576</v>
      </c>
      <c r="J299" s="16">
        <v>14394.24</v>
      </c>
      <c r="K299" s="22">
        <v>576</v>
      </c>
      <c r="L299" s="38">
        <f t="shared" si="48"/>
        <v>14394.24</v>
      </c>
      <c r="M299" s="22">
        <v>0</v>
      </c>
      <c r="N299" s="38">
        <f t="shared" si="49"/>
        <v>0</v>
      </c>
      <c r="O299" s="22">
        <v>95</v>
      </c>
      <c r="P299" s="22">
        <f t="shared" si="50"/>
        <v>92</v>
      </c>
      <c r="Q299" s="34">
        <f t="shared" si="51"/>
        <v>1</v>
      </c>
      <c r="R299" s="34">
        <f t="shared" si="52"/>
        <v>1</v>
      </c>
      <c r="S299" s="37">
        <f t="shared" si="53"/>
        <v>1</v>
      </c>
      <c r="T299" s="55">
        <f t="shared" si="54"/>
        <v>14394.24</v>
      </c>
      <c r="U299" s="37">
        <f t="shared" si="55"/>
        <v>1</v>
      </c>
      <c r="V299" s="55">
        <f t="shared" si="56"/>
        <v>14394.24</v>
      </c>
      <c r="W299" s="57">
        <f t="shared" si="57"/>
        <v>-3</v>
      </c>
      <c r="X299" s="4">
        <f t="shared" si="58"/>
        <v>3</v>
      </c>
      <c r="Y299" s="4" t="str">
        <f t="shared" si="59"/>
        <v>OK</v>
      </c>
      <c r="Z299" s="30"/>
    </row>
    <row r="300" spans="1:26" x14ac:dyDescent="0.75">
      <c r="A300" s="2" t="s">
        <v>91</v>
      </c>
      <c r="B300" s="2" t="s">
        <v>569</v>
      </c>
      <c r="C300" s="2" t="s">
        <v>405</v>
      </c>
      <c r="D300" s="3">
        <v>43782</v>
      </c>
      <c r="E300" s="2" t="s">
        <v>684</v>
      </c>
      <c r="F300" s="2" t="s">
        <v>454</v>
      </c>
      <c r="G300" s="3">
        <v>43877</v>
      </c>
      <c r="H300" s="3">
        <v>43877</v>
      </c>
      <c r="I300" s="22">
        <v>40</v>
      </c>
      <c r="J300" s="16">
        <v>13999.6</v>
      </c>
      <c r="K300" s="22">
        <v>40</v>
      </c>
      <c r="L300" s="38">
        <f t="shared" si="48"/>
        <v>13999.6</v>
      </c>
      <c r="M300" s="22">
        <v>0</v>
      </c>
      <c r="N300" s="38">
        <f t="shared" si="49"/>
        <v>0</v>
      </c>
      <c r="O300" s="22">
        <v>95</v>
      </c>
      <c r="P300" s="22">
        <f t="shared" si="50"/>
        <v>95</v>
      </c>
      <c r="Q300" s="34">
        <f t="shared" si="51"/>
        <v>1</v>
      </c>
      <c r="R300" s="34">
        <f t="shared" si="52"/>
        <v>1</v>
      </c>
      <c r="S300" s="37">
        <f t="shared" si="53"/>
        <v>1</v>
      </c>
      <c r="T300" s="55">
        <f t="shared" si="54"/>
        <v>13999.6</v>
      </c>
      <c r="U300" s="37">
        <f t="shared" si="55"/>
        <v>1</v>
      </c>
      <c r="V300" s="55">
        <f t="shared" si="56"/>
        <v>13999.6</v>
      </c>
      <c r="W300" s="57">
        <f t="shared" si="57"/>
        <v>0</v>
      </c>
      <c r="X300" s="4">
        <f t="shared" si="58"/>
        <v>0</v>
      </c>
      <c r="Y300" s="4" t="str">
        <f t="shared" si="59"/>
        <v>OK</v>
      </c>
      <c r="Z300" s="30"/>
    </row>
    <row r="301" spans="1:26" x14ac:dyDescent="0.75">
      <c r="A301" s="2" t="s">
        <v>309</v>
      </c>
      <c r="B301" s="2" t="s">
        <v>618</v>
      </c>
      <c r="C301" s="2" t="s">
        <v>406</v>
      </c>
      <c r="D301" s="3">
        <v>43789</v>
      </c>
      <c r="E301" s="2" t="s">
        <v>684</v>
      </c>
      <c r="F301" s="2" t="s">
        <v>454</v>
      </c>
      <c r="G301" s="3">
        <v>43884</v>
      </c>
      <c r="H301" s="3">
        <v>43881</v>
      </c>
      <c r="I301" s="22">
        <v>576</v>
      </c>
      <c r="J301" s="16">
        <v>20184.240000000002</v>
      </c>
      <c r="K301" s="22">
        <v>161</v>
      </c>
      <c r="L301" s="38">
        <f t="shared" si="48"/>
        <v>5641.7754166666673</v>
      </c>
      <c r="M301" s="22">
        <v>0</v>
      </c>
      <c r="N301" s="38">
        <f t="shared" si="49"/>
        <v>0</v>
      </c>
      <c r="O301" s="22">
        <v>95</v>
      </c>
      <c r="P301" s="22">
        <f t="shared" si="50"/>
        <v>92</v>
      </c>
      <c r="Q301" s="34">
        <f t="shared" si="51"/>
        <v>0.2795138888888889</v>
      </c>
      <c r="R301" s="34">
        <f t="shared" si="52"/>
        <v>1</v>
      </c>
      <c r="S301" s="37">
        <f t="shared" si="53"/>
        <v>1</v>
      </c>
      <c r="T301" s="55">
        <f t="shared" si="54"/>
        <v>5641.7754166666673</v>
      </c>
      <c r="U301" s="37">
        <f t="shared" si="55"/>
        <v>0.2795138888888889</v>
      </c>
      <c r="V301" s="55">
        <f t="shared" si="56"/>
        <v>5641.7754166666673</v>
      </c>
      <c r="W301" s="57">
        <f t="shared" si="57"/>
        <v>-3</v>
      </c>
      <c r="X301" s="4">
        <f t="shared" si="58"/>
        <v>3</v>
      </c>
      <c r="Y301" s="4" t="str">
        <f t="shared" si="59"/>
        <v>OK</v>
      </c>
      <c r="Z301" s="30"/>
    </row>
    <row r="302" spans="1:26" x14ac:dyDescent="0.75">
      <c r="A302" s="2" t="s">
        <v>309</v>
      </c>
      <c r="B302" s="2" t="s">
        <v>618</v>
      </c>
      <c r="C302" s="2" t="s">
        <v>407</v>
      </c>
      <c r="D302" s="3">
        <v>43789</v>
      </c>
      <c r="E302" s="2" t="s">
        <v>684</v>
      </c>
      <c r="F302" s="2" t="s">
        <v>454</v>
      </c>
      <c r="G302" s="3">
        <v>43884</v>
      </c>
      <c r="H302" s="3">
        <v>43881</v>
      </c>
      <c r="I302" s="22">
        <v>576</v>
      </c>
      <c r="J302" s="16">
        <v>20184.240000000002</v>
      </c>
      <c r="K302" s="22">
        <v>576</v>
      </c>
      <c r="L302" s="38">
        <f t="shared" si="48"/>
        <v>20184.240000000002</v>
      </c>
      <c r="M302" s="22">
        <v>0</v>
      </c>
      <c r="N302" s="38">
        <f t="shared" si="49"/>
        <v>0</v>
      </c>
      <c r="O302" s="22">
        <v>95</v>
      </c>
      <c r="P302" s="22">
        <f t="shared" si="50"/>
        <v>92</v>
      </c>
      <c r="Q302" s="34">
        <f t="shared" si="51"/>
        <v>1</v>
      </c>
      <c r="R302" s="34">
        <f t="shared" si="52"/>
        <v>1</v>
      </c>
      <c r="S302" s="37">
        <f t="shared" si="53"/>
        <v>1</v>
      </c>
      <c r="T302" s="55">
        <f t="shared" si="54"/>
        <v>20184.240000000002</v>
      </c>
      <c r="U302" s="37">
        <f t="shared" si="55"/>
        <v>1</v>
      </c>
      <c r="V302" s="55">
        <f t="shared" si="56"/>
        <v>20184.240000000002</v>
      </c>
      <c r="W302" s="57">
        <f t="shared" si="57"/>
        <v>-3</v>
      </c>
      <c r="X302" s="4">
        <f t="shared" si="58"/>
        <v>3</v>
      </c>
      <c r="Y302" s="4" t="str">
        <f t="shared" si="59"/>
        <v>OK</v>
      </c>
      <c r="Z302" s="30"/>
    </row>
    <row r="303" spans="1:26" x14ac:dyDescent="0.75">
      <c r="A303" s="2" t="s">
        <v>309</v>
      </c>
      <c r="B303" s="2" t="s">
        <v>618</v>
      </c>
      <c r="C303" s="2" t="s">
        <v>408</v>
      </c>
      <c r="D303" s="3">
        <v>43789</v>
      </c>
      <c r="E303" s="2" t="s">
        <v>684</v>
      </c>
      <c r="F303" s="2" t="s">
        <v>454</v>
      </c>
      <c r="G303" s="3">
        <v>43884</v>
      </c>
      <c r="H303" s="3">
        <v>43882</v>
      </c>
      <c r="I303" s="22">
        <v>288</v>
      </c>
      <c r="J303" s="16">
        <v>10077.120000000001</v>
      </c>
      <c r="K303" s="22">
        <v>288</v>
      </c>
      <c r="L303" s="38">
        <f t="shared" si="48"/>
        <v>10077.120000000001</v>
      </c>
      <c r="M303" s="22">
        <v>0</v>
      </c>
      <c r="N303" s="38">
        <f t="shared" si="49"/>
        <v>0</v>
      </c>
      <c r="O303" s="22">
        <v>95</v>
      </c>
      <c r="P303" s="22">
        <f t="shared" si="50"/>
        <v>93</v>
      </c>
      <c r="Q303" s="34">
        <f t="shared" si="51"/>
        <v>1</v>
      </c>
      <c r="R303" s="34">
        <f t="shared" si="52"/>
        <v>1</v>
      </c>
      <c r="S303" s="37">
        <f t="shared" si="53"/>
        <v>1</v>
      </c>
      <c r="T303" s="55">
        <f t="shared" si="54"/>
        <v>10077.120000000001</v>
      </c>
      <c r="U303" s="37">
        <f t="shared" si="55"/>
        <v>1</v>
      </c>
      <c r="V303" s="55">
        <f t="shared" si="56"/>
        <v>10077.120000000001</v>
      </c>
      <c r="W303" s="57">
        <f t="shared" si="57"/>
        <v>-2</v>
      </c>
      <c r="X303" s="4">
        <f t="shared" si="58"/>
        <v>2</v>
      </c>
      <c r="Y303" s="4" t="str">
        <f t="shared" si="59"/>
        <v>OK</v>
      </c>
      <c r="Z303" s="30"/>
    </row>
    <row r="304" spans="1:26" x14ac:dyDescent="0.75">
      <c r="A304" s="2" t="s">
        <v>167</v>
      </c>
      <c r="B304" s="2" t="s">
        <v>599</v>
      </c>
      <c r="C304" s="2" t="s">
        <v>418</v>
      </c>
      <c r="D304" s="3">
        <v>43796</v>
      </c>
      <c r="E304" s="2" t="s">
        <v>684</v>
      </c>
      <c r="F304" s="2" t="s">
        <v>454</v>
      </c>
      <c r="G304" s="3">
        <v>43891</v>
      </c>
      <c r="H304" s="3">
        <v>43888</v>
      </c>
      <c r="I304" s="22">
        <v>960</v>
      </c>
      <c r="J304" s="16">
        <v>43190.400000000001</v>
      </c>
      <c r="K304" s="22">
        <v>960</v>
      </c>
      <c r="L304" s="38">
        <f t="shared" si="48"/>
        <v>43190.400000000001</v>
      </c>
      <c r="M304" s="22">
        <v>0</v>
      </c>
      <c r="N304" s="38">
        <f t="shared" si="49"/>
        <v>0</v>
      </c>
      <c r="O304" s="22">
        <v>95</v>
      </c>
      <c r="P304" s="22">
        <f t="shared" si="50"/>
        <v>92</v>
      </c>
      <c r="Q304" s="34">
        <f t="shared" si="51"/>
        <v>1</v>
      </c>
      <c r="R304" s="34">
        <f t="shared" si="52"/>
        <v>1</v>
      </c>
      <c r="S304" s="37">
        <f t="shared" si="53"/>
        <v>1</v>
      </c>
      <c r="T304" s="55">
        <f t="shared" si="54"/>
        <v>43190.400000000001</v>
      </c>
      <c r="U304" s="37">
        <f t="shared" si="55"/>
        <v>1</v>
      </c>
      <c r="V304" s="55">
        <f t="shared" si="56"/>
        <v>43190.400000000001</v>
      </c>
      <c r="W304" s="57">
        <f t="shared" si="57"/>
        <v>-3</v>
      </c>
      <c r="X304" s="4">
        <f t="shared" si="58"/>
        <v>3</v>
      </c>
      <c r="Y304" s="4" t="str">
        <f t="shared" si="59"/>
        <v>OK</v>
      </c>
      <c r="Z304" s="30"/>
    </row>
    <row r="305" spans="1:26" x14ac:dyDescent="0.75">
      <c r="A305" s="2" t="s">
        <v>279</v>
      </c>
      <c r="B305" s="2" t="s">
        <v>614</v>
      </c>
      <c r="C305" s="2" t="s">
        <v>419</v>
      </c>
      <c r="D305" s="3">
        <v>43796</v>
      </c>
      <c r="E305" s="2" t="s">
        <v>684</v>
      </c>
      <c r="F305" s="2" t="s">
        <v>454</v>
      </c>
      <c r="G305" s="3">
        <v>43891</v>
      </c>
      <c r="H305" s="3">
        <v>43888</v>
      </c>
      <c r="I305" s="22">
        <v>144</v>
      </c>
      <c r="J305" s="16">
        <v>2878.56</v>
      </c>
      <c r="K305" s="22">
        <v>144</v>
      </c>
      <c r="L305" s="38">
        <f t="shared" si="48"/>
        <v>2878.56</v>
      </c>
      <c r="M305" s="22">
        <v>0</v>
      </c>
      <c r="N305" s="38">
        <f t="shared" si="49"/>
        <v>0</v>
      </c>
      <c r="O305" s="22">
        <v>95</v>
      </c>
      <c r="P305" s="22">
        <f t="shared" si="50"/>
        <v>92</v>
      </c>
      <c r="Q305" s="34">
        <f t="shared" si="51"/>
        <v>1</v>
      </c>
      <c r="R305" s="34">
        <f t="shared" si="52"/>
        <v>1</v>
      </c>
      <c r="S305" s="37">
        <f t="shared" si="53"/>
        <v>1</v>
      </c>
      <c r="T305" s="55">
        <f t="shared" si="54"/>
        <v>2878.56</v>
      </c>
      <c r="U305" s="37">
        <f t="shared" si="55"/>
        <v>1</v>
      </c>
      <c r="V305" s="55">
        <f t="shared" si="56"/>
        <v>2878.56</v>
      </c>
      <c r="W305" s="57">
        <f t="shared" si="57"/>
        <v>-3</v>
      </c>
      <c r="X305" s="4">
        <f t="shared" si="58"/>
        <v>3</v>
      </c>
      <c r="Y305" s="4" t="str">
        <f t="shared" si="59"/>
        <v>OK</v>
      </c>
      <c r="Z305" s="30"/>
    </row>
    <row r="306" spans="1:26" x14ac:dyDescent="0.75">
      <c r="A306" s="2" t="s">
        <v>168</v>
      </c>
      <c r="B306" s="2" t="s">
        <v>600</v>
      </c>
      <c r="C306" s="2" t="s">
        <v>420</v>
      </c>
      <c r="D306" s="3">
        <v>43796</v>
      </c>
      <c r="E306" s="2" t="s">
        <v>684</v>
      </c>
      <c r="F306" s="2" t="s">
        <v>454</v>
      </c>
      <c r="G306" s="3">
        <v>43891</v>
      </c>
      <c r="H306" s="3">
        <v>43889</v>
      </c>
      <c r="I306" s="22">
        <v>1260</v>
      </c>
      <c r="J306" s="16">
        <v>22100.400000000001</v>
      </c>
      <c r="K306" s="22">
        <v>1260</v>
      </c>
      <c r="L306" s="38">
        <f t="shared" si="48"/>
        <v>22100.400000000001</v>
      </c>
      <c r="M306" s="22">
        <v>0</v>
      </c>
      <c r="N306" s="38">
        <f t="shared" si="49"/>
        <v>0</v>
      </c>
      <c r="O306" s="22">
        <v>95</v>
      </c>
      <c r="P306" s="22">
        <f t="shared" si="50"/>
        <v>93</v>
      </c>
      <c r="Q306" s="34">
        <f t="shared" si="51"/>
        <v>1</v>
      </c>
      <c r="R306" s="34">
        <f t="shared" si="52"/>
        <v>1</v>
      </c>
      <c r="S306" s="37">
        <f t="shared" si="53"/>
        <v>1</v>
      </c>
      <c r="T306" s="55">
        <f t="shared" si="54"/>
        <v>22100.400000000001</v>
      </c>
      <c r="U306" s="37">
        <f t="shared" si="55"/>
        <v>1</v>
      </c>
      <c r="V306" s="55">
        <f t="shared" si="56"/>
        <v>22100.400000000001</v>
      </c>
      <c r="W306" s="57">
        <f t="shared" si="57"/>
        <v>-2</v>
      </c>
      <c r="X306" s="4">
        <f t="shared" si="58"/>
        <v>2</v>
      </c>
      <c r="Y306" s="4" t="str">
        <f t="shared" si="59"/>
        <v>OK</v>
      </c>
      <c r="Z306" s="30"/>
    </row>
    <row r="307" spans="1:26" x14ac:dyDescent="0.75">
      <c r="A307" s="2" t="s">
        <v>279</v>
      </c>
      <c r="B307" s="2" t="s">
        <v>614</v>
      </c>
      <c r="C307" s="2" t="s">
        <v>421</v>
      </c>
      <c r="D307" s="3">
        <v>43796</v>
      </c>
      <c r="E307" s="2" t="s">
        <v>684</v>
      </c>
      <c r="F307" s="2" t="s">
        <v>454</v>
      </c>
      <c r="G307" s="3">
        <v>43891</v>
      </c>
      <c r="H307" s="3">
        <v>43889</v>
      </c>
      <c r="I307" s="22">
        <v>144</v>
      </c>
      <c r="J307" s="16">
        <v>2878.56</v>
      </c>
      <c r="K307" s="22">
        <v>144</v>
      </c>
      <c r="L307" s="38">
        <f t="shared" si="48"/>
        <v>2878.56</v>
      </c>
      <c r="M307" s="22">
        <v>20</v>
      </c>
      <c r="N307" s="38">
        <f t="shared" si="49"/>
        <v>399.79999999999995</v>
      </c>
      <c r="O307" s="22">
        <v>95</v>
      </c>
      <c r="P307" s="22">
        <f t="shared" si="50"/>
        <v>93</v>
      </c>
      <c r="Q307" s="34">
        <f t="shared" si="51"/>
        <v>1</v>
      </c>
      <c r="R307" s="34">
        <f t="shared" si="52"/>
        <v>0.86111111111111116</v>
      </c>
      <c r="S307" s="37">
        <f t="shared" si="53"/>
        <v>1</v>
      </c>
      <c r="T307" s="55">
        <f t="shared" si="54"/>
        <v>2878.56</v>
      </c>
      <c r="U307" s="37">
        <f t="shared" si="55"/>
        <v>0.86111111111111116</v>
      </c>
      <c r="V307" s="55">
        <f t="shared" si="56"/>
        <v>2478.7600000000002</v>
      </c>
      <c r="W307" s="57">
        <f t="shared" si="57"/>
        <v>-2</v>
      </c>
      <c r="X307" s="4">
        <f t="shared" si="58"/>
        <v>2</v>
      </c>
      <c r="Y307" s="4" t="str">
        <f t="shared" si="59"/>
        <v>OK</v>
      </c>
      <c r="Z307" s="30"/>
    </row>
    <row r="308" spans="1:26" x14ac:dyDescent="0.75">
      <c r="A308" s="2" t="s">
        <v>292</v>
      </c>
      <c r="B308" s="2" t="s">
        <v>616</v>
      </c>
      <c r="C308" s="2" t="s">
        <v>428</v>
      </c>
      <c r="D308" s="3">
        <v>43796</v>
      </c>
      <c r="E308" s="2" t="s">
        <v>684</v>
      </c>
      <c r="F308" s="2" t="s">
        <v>454</v>
      </c>
      <c r="G308" s="3">
        <v>43891</v>
      </c>
      <c r="H308" s="3">
        <v>43891</v>
      </c>
      <c r="I308" s="22">
        <v>80</v>
      </c>
      <c r="J308" s="16">
        <v>27999.200000000001</v>
      </c>
      <c r="K308" s="22">
        <v>5</v>
      </c>
      <c r="L308" s="38">
        <f t="shared" si="48"/>
        <v>1749.95</v>
      </c>
      <c r="M308" s="22">
        <v>0</v>
      </c>
      <c r="N308" s="38">
        <f t="shared" si="49"/>
        <v>0</v>
      </c>
      <c r="O308" s="22">
        <v>95</v>
      </c>
      <c r="P308" s="22">
        <f t="shared" si="50"/>
        <v>95</v>
      </c>
      <c r="Q308" s="34">
        <f t="shared" si="51"/>
        <v>6.25E-2</v>
      </c>
      <c r="R308" s="34">
        <f t="shared" si="52"/>
        <v>1</v>
      </c>
      <c r="S308" s="37">
        <f t="shared" si="53"/>
        <v>1</v>
      </c>
      <c r="T308" s="55">
        <f t="shared" si="54"/>
        <v>1749.95</v>
      </c>
      <c r="U308" s="37">
        <f t="shared" si="55"/>
        <v>6.25E-2</v>
      </c>
      <c r="V308" s="55">
        <f t="shared" si="56"/>
        <v>1749.95</v>
      </c>
      <c r="W308" s="57">
        <f t="shared" si="57"/>
        <v>0</v>
      </c>
      <c r="X308" s="4">
        <f t="shared" si="58"/>
        <v>0</v>
      </c>
      <c r="Y308" s="4" t="str">
        <f t="shared" si="59"/>
        <v>OK</v>
      </c>
      <c r="Z308" s="30"/>
    </row>
    <row r="309" spans="1:26" x14ac:dyDescent="0.75">
      <c r="A309" s="2" t="s">
        <v>378</v>
      </c>
      <c r="B309" s="2" t="s">
        <v>625</v>
      </c>
      <c r="C309" s="2" t="s">
        <v>438</v>
      </c>
      <c r="D309" s="3">
        <v>43810</v>
      </c>
      <c r="E309" s="2" t="s">
        <v>684</v>
      </c>
      <c r="F309" s="2" t="s">
        <v>454</v>
      </c>
      <c r="G309" s="3">
        <v>43905</v>
      </c>
      <c r="H309" s="3">
        <v>43902</v>
      </c>
      <c r="I309" s="22">
        <v>104</v>
      </c>
      <c r="J309" s="16">
        <v>7278.96</v>
      </c>
      <c r="K309" s="22">
        <v>104</v>
      </c>
      <c r="L309" s="38">
        <f t="shared" si="48"/>
        <v>7278.96</v>
      </c>
      <c r="M309" s="22">
        <v>3</v>
      </c>
      <c r="N309" s="38">
        <f t="shared" si="49"/>
        <v>209.97</v>
      </c>
      <c r="O309" s="22">
        <v>95</v>
      </c>
      <c r="P309" s="22">
        <f t="shared" si="50"/>
        <v>92</v>
      </c>
      <c r="Q309" s="34">
        <f t="shared" si="51"/>
        <v>1</v>
      </c>
      <c r="R309" s="34">
        <f t="shared" si="52"/>
        <v>0.97115384615384615</v>
      </c>
      <c r="S309" s="37">
        <f t="shared" si="53"/>
        <v>1</v>
      </c>
      <c r="T309" s="55">
        <f t="shared" si="54"/>
        <v>7278.96</v>
      </c>
      <c r="U309" s="37">
        <f t="shared" si="55"/>
        <v>0.97115384615384615</v>
      </c>
      <c r="V309" s="55">
        <f t="shared" si="56"/>
        <v>7068.99</v>
      </c>
      <c r="W309" s="57">
        <f t="shared" si="57"/>
        <v>-3</v>
      </c>
      <c r="X309" s="4">
        <f t="shared" si="58"/>
        <v>3</v>
      </c>
      <c r="Y309" s="4" t="str">
        <f t="shared" si="59"/>
        <v>OK</v>
      </c>
      <c r="Z309" s="30"/>
    </row>
    <row r="310" spans="1:26" x14ac:dyDescent="0.75">
      <c r="A310" s="2" t="s">
        <v>309</v>
      </c>
      <c r="B310" s="2" t="s">
        <v>618</v>
      </c>
      <c r="C310" s="2" t="s">
        <v>439</v>
      </c>
      <c r="D310" s="3">
        <v>43810</v>
      </c>
      <c r="E310" s="2" t="s">
        <v>684</v>
      </c>
      <c r="F310" s="2" t="s">
        <v>454</v>
      </c>
      <c r="G310" s="3">
        <v>43905</v>
      </c>
      <c r="H310" s="3">
        <v>43902</v>
      </c>
      <c r="I310" s="22">
        <v>576</v>
      </c>
      <c r="J310" s="16">
        <v>20184.240000000002</v>
      </c>
      <c r="K310" s="22">
        <v>409</v>
      </c>
      <c r="L310" s="38">
        <f t="shared" si="48"/>
        <v>14332.212083333336</v>
      </c>
      <c r="M310" s="22">
        <v>17</v>
      </c>
      <c r="N310" s="38">
        <f t="shared" si="49"/>
        <v>595.71541666666667</v>
      </c>
      <c r="O310" s="22">
        <v>95</v>
      </c>
      <c r="P310" s="22">
        <f t="shared" si="50"/>
        <v>92</v>
      </c>
      <c r="Q310" s="34">
        <f t="shared" si="51"/>
        <v>0.71006944444444453</v>
      </c>
      <c r="R310" s="34">
        <f t="shared" si="52"/>
        <v>0.95843520782396086</v>
      </c>
      <c r="S310" s="37">
        <f t="shared" si="53"/>
        <v>1</v>
      </c>
      <c r="T310" s="55">
        <f t="shared" si="54"/>
        <v>14332.212083333336</v>
      </c>
      <c r="U310" s="37">
        <f t="shared" si="55"/>
        <v>0.68055555555555558</v>
      </c>
      <c r="V310" s="55">
        <f t="shared" si="56"/>
        <v>13736.496666666668</v>
      </c>
      <c r="W310" s="57">
        <f t="shared" si="57"/>
        <v>-3</v>
      </c>
      <c r="X310" s="4">
        <f t="shared" si="58"/>
        <v>3</v>
      </c>
      <c r="Y310" s="4" t="str">
        <f t="shared" si="59"/>
        <v>OK</v>
      </c>
      <c r="Z310" s="30"/>
    </row>
    <row r="311" spans="1:26" x14ac:dyDescent="0.75">
      <c r="A311" s="2" t="s">
        <v>168</v>
      </c>
      <c r="B311" s="2" t="s">
        <v>600</v>
      </c>
      <c r="C311" s="2" t="s">
        <v>440</v>
      </c>
      <c r="D311" s="3">
        <v>43810</v>
      </c>
      <c r="E311" s="2" t="s">
        <v>684</v>
      </c>
      <c r="F311" s="2" t="s">
        <v>454</v>
      </c>
      <c r="G311" s="3">
        <v>43905</v>
      </c>
      <c r="H311" s="3">
        <v>43903</v>
      </c>
      <c r="I311" s="22">
        <v>630</v>
      </c>
      <c r="J311" s="16">
        <v>11050.2</v>
      </c>
      <c r="K311" s="22">
        <v>630</v>
      </c>
      <c r="L311" s="38">
        <f t="shared" si="48"/>
        <v>11050.2</v>
      </c>
      <c r="M311" s="22">
        <v>32</v>
      </c>
      <c r="N311" s="38">
        <f t="shared" si="49"/>
        <v>561.28000000000009</v>
      </c>
      <c r="O311" s="22">
        <v>95</v>
      </c>
      <c r="P311" s="22">
        <f t="shared" si="50"/>
        <v>93</v>
      </c>
      <c r="Q311" s="34">
        <f t="shared" si="51"/>
        <v>1</v>
      </c>
      <c r="R311" s="34">
        <f t="shared" si="52"/>
        <v>0.94920634920634916</v>
      </c>
      <c r="S311" s="37">
        <f t="shared" si="53"/>
        <v>1</v>
      </c>
      <c r="T311" s="55">
        <f t="shared" si="54"/>
        <v>11050.2</v>
      </c>
      <c r="U311" s="37">
        <f t="shared" si="55"/>
        <v>0.94920634920634916</v>
      </c>
      <c r="V311" s="55">
        <f t="shared" si="56"/>
        <v>10488.92</v>
      </c>
      <c r="W311" s="57">
        <f t="shared" si="57"/>
        <v>-2</v>
      </c>
      <c r="X311" s="4">
        <f t="shared" si="58"/>
        <v>2</v>
      </c>
      <c r="Y311" s="4" t="str">
        <f t="shared" si="59"/>
        <v>OK</v>
      </c>
      <c r="Z311" s="30"/>
    </row>
    <row r="312" spans="1:26" x14ac:dyDescent="0.75">
      <c r="A312" s="2" t="s">
        <v>90</v>
      </c>
      <c r="B312" s="2" t="s">
        <v>568</v>
      </c>
      <c r="C312" s="2" t="s">
        <v>441</v>
      </c>
      <c r="D312" s="3">
        <v>43810</v>
      </c>
      <c r="E312" s="2" t="s">
        <v>684</v>
      </c>
      <c r="F312" s="2" t="s">
        <v>454</v>
      </c>
      <c r="G312" s="3">
        <v>43905</v>
      </c>
      <c r="H312" s="3">
        <v>43903</v>
      </c>
      <c r="I312" s="22">
        <v>1344</v>
      </c>
      <c r="J312" s="16">
        <v>40306.559999999998</v>
      </c>
      <c r="K312" s="22">
        <v>1344</v>
      </c>
      <c r="L312" s="38">
        <f t="shared" si="48"/>
        <v>40306.559999999998</v>
      </c>
      <c r="M312" s="22">
        <v>0</v>
      </c>
      <c r="N312" s="38">
        <f t="shared" si="49"/>
        <v>0</v>
      </c>
      <c r="O312" s="22">
        <v>95</v>
      </c>
      <c r="P312" s="22">
        <f t="shared" si="50"/>
        <v>93</v>
      </c>
      <c r="Q312" s="34">
        <f t="shared" si="51"/>
        <v>1</v>
      </c>
      <c r="R312" s="34">
        <f t="shared" si="52"/>
        <v>1</v>
      </c>
      <c r="S312" s="37">
        <f t="shared" si="53"/>
        <v>1</v>
      </c>
      <c r="T312" s="55">
        <f t="shared" si="54"/>
        <v>40306.559999999998</v>
      </c>
      <c r="U312" s="37">
        <f t="shared" si="55"/>
        <v>1</v>
      </c>
      <c r="V312" s="55">
        <f t="shared" si="56"/>
        <v>40306.559999999998</v>
      </c>
      <c r="W312" s="57">
        <f t="shared" si="57"/>
        <v>-2</v>
      </c>
      <c r="X312" s="4">
        <f t="shared" si="58"/>
        <v>2</v>
      </c>
      <c r="Y312" s="4" t="str">
        <f t="shared" si="59"/>
        <v>OK</v>
      </c>
      <c r="Z312" s="30"/>
    </row>
    <row r="313" spans="1:26" x14ac:dyDescent="0.75">
      <c r="A313" s="2" t="s">
        <v>90</v>
      </c>
      <c r="B313" s="2" t="s">
        <v>568</v>
      </c>
      <c r="C313" s="2" t="s">
        <v>442</v>
      </c>
      <c r="D313" s="3">
        <v>43817</v>
      </c>
      <c r="E313" s="2" t="s">
        <v>684</v>
      </c>
      <c r="F313" s="2" t="s">
        <v>454</v>
      </c>
      <c r="G313" s="3">
        <v>43912</v>
      </c>
      <c r="H313" s="3">
        <v>43912</v>
      </c>
      <c r="I313" s="22">
        <v>1536</v>
      </c>
      <c r="J313" s="16">
        <v>46064.639999999999</v>
      </c>
      <c r="K313" s="22">
        <v>922</v>
      </c>
      <c r="L313" s="38">
        <f t="shared" si="48"/>
        <v>27650.78</v>
      </c>
      <c r="M313" s="22">
        <v>0</v>
      </c>
      <c r="N313" s="38">
        <f t="shared" si="49"/>
        <v>0</v>
      </c>
      <c r="O313" s="22">
        <v>95</v>
      </c>
      <c r="P313" s="22">
        <f t="shared" si="50"/>
        <v>95</v>
      </c>
      <c r="Q313" s="34">
        <f t="shared" si="51"/>
        <v>0.60026041666666663</v>
      </c>
      <c r="R313" s="34">
        <f t="shared" si="52"/>
        <v>1</v>
      </c>
      <c r="S313" s="37">
        <f t="shared" si="53"/>
        <v>1</v>
      </c>
      <c r="T313" s="55">
        <f t="shared" si="54"/>
        <v>27650.78</v>
      </c>
      <c r="U313" s="37">
        <f t="shared" si="55"/>
        <v>0.60026041666666663</v>
      </c>
      <c r="V313" s="55">
        <f t="shared" si="56"/>
        <v>27650.78</v>
      </c>
      <c r="W313" s="57">
        <f t="shared" si="57"/>
        <v>0</v>
      </c>
      <c r="X313" s="4">
        <f t="shared" si="58"/>
        <v>0</v>
      </c>
      <c r="Y313" s="4" t="str">
        <f t="shared" si="59"/>
        <v>OK</v>
      </c>
      <c r="Z313" s="30"/>
    </row>
    <row r="314" spans="1:26" x14ac:dyDescent="0.75">
      <c r="A314" s="2" t="s">
        <v>309</v>
      </c>
      <c r="B314" s="2" t="s">
        <v>618</v>
      </c>
      <c r="C314" s="2" t="s">
        <v>443</v>
      </c>
      <c r="D314" s="3">
        <v>43817</v>
      </c>
      <c r="E314" s="2" t="s">
        <v>684</v>
      </c>
      <c r="F314" s="2" t="s">
        <v>454</v>
      </c>
      <c r="G314" s="3">
        <v>43912</v>
      </c>
      <c r="H314" s="3">
        <v>43912</v>
      </c>
      <c r="I314" s="22">
        <v>576</v>
      </c>
      <c r="J314" s="16">
        <v>20184.240000000002</v>
      </c>
      <c r="K314" s="22">
        <v>576</v>
      </c>
      <c r="L314" s="38">
        <f t="shared" si="48"/>
        <v>20184.240000000002</v>
      </c>
      <c r="M314" s="22">
        <v>0</v>
      </c>
      <c r="N314" s="38">
        <f t="shared" si="49"/>
        <v>0</v>
      </c>
      <c r="O314" s="22">
        <v>95</v>
      </c>
      <c r="P314" s="22">
        <f t="shared" si="50"/>
        <v>95</v>
      </c>
      <c r="Q314" s="34">
        <f t="shared" si="51"/>
        <v>1</v>
      </c>
      <c r="R314" s="34">
        <f t="shared" si="52"/>
        <v>1</v>
      </c>
      <c r="S314" s="37">
        <f t="shared" si="53"/>
        <v>1</v>
      </c>
      <c r="T314" s="55">
        <f t="shared" si="54"/>
        <v>20184.240000000002</v>
      </c>
      <c r="U314" s="37">
        <f t="shared" si="55"/>
        <v>1</v>
      </c>
      <c r="V314" s="55">
        <f t="shared" si="56"/>
        <v>20184.240000000002</v>
      </c>
      <c r="W314" s="57">
        <f t="shared" si="57"/>
        <v>0</v>
      </c>
      <c r="X314" s="4">
        <f t="shared" si="58"/>
        <v>0</v>
      </c>
      <c r="Y314" s="4" t="str">
        <f t="shared" si="59"/>
        <v>OK</v>
      </c>
      <c r="Z314" s="30"/>
    </row>
    <row r="315" spans="1:26" x14ac:dyDescent="0.75">
      <c r="A315" s="2" t="s">
        <v>309</v>
      </c>
      <c r="B315" s="2" t="s">
        <v>618</v>
      </c>
      <c r="C315" s="2" t="s">
        <v>444</v>
      </c>
      <c r="D315" s="3">
        <v>43817</v>
      </c>
      <c r="E315" s="2" t="s">
        <v>684</v>
      </c>
      <c r="F315" s="2" t="s">
        <v>454</v>
      </c>
      <c r="G315" s="3">
        <v>43912</v>
      </c>
      <c r="H315" s="3">
        <v>43912</v>
      </c>
      <c r="I315" s="22">
        <v>432</v>
      </c>
      <c r="J315" s="16">
        <v>15115.68</v>
      </c>
      <c r="K315" s="22">
        <v>432</v>
      </c>
      <c r="L315" s="38">
        <f t="shared" si="48"/>
        <v>15115.68</v>
      </c>
      <c r="M315" s="22">
        <v>0</v>
      </c>
      <c r="N315" s="38">
        <f t="shared" si="49"/>
        <v>0</v>
      </c>
      <c r="O315" s="22">
        <v>95</v>
      </c>
      <c r="P315" s="22">
        <f t="shared" si="50"/>
        <v>95</v>
      </c>
      <c r="Q315" s="34">
        <f t="shared" si="51"/>
        <v>1</v>
      </c>
      <c r="R315" s="34">
        <f t="shared" si="52"/>
        <v>1</v>
      </c>
      <c r="S315" s="37">
        <f t="shared" si="53"/>
        <v>1</v>
      </c>
      <c r="T315" s="55">
        <f t="shared" si="54"/>
        <v>15115.68</v>
      </c>
      <c r="U315" s="37">
        <f t="shared" si="55"/>
        <v>1</v>
      </c>
      <c r="V315" s="55">
        <f t="shared" si="56"/>
        <v>15115.68</v>
      </c>
      <c r="W315" s="57">
        <f t="shared" si="57"/>
        <v>0</v>
      </c>
      <c r="X315" s="4">
        <f t="shared" si="58"/>
        <v>0</v>
      </c>
      <c r="Y315" s="4" t="str">
        <f t="shared" si="59"/>
        <v>OK</v>
      </c>
      <c r="Z315" s="30"/>
    </row>
    <row r="316" spans="1:26" x14ac:dyDescent="0.75">
      <c r="A316" s="2" t="s">
        <v>376</v>
      </c>
      <c r="B316" s="2" t="s">
        <v>624</v>
      </c>
      <c r="C316" s="2" t="s">
        <v>447</v>
      </c>
      <c r="D316" s="3">
        <v>43824</v>
      </c>
      <c r="E316" s="2" t="s">
        <v>684</v>
      </c>
      <c r="F316" s="2" t="s">
        <v>454</v>
      </c>
      <c r="G316" s="3">
        <v>43919</v>
      </c>
      <c r="H316" s="3">
        <v>43919</v>
      </c>
      <c r="I316" s="22">
        <v>160</v>
      </c>
      <c r="J316" s="16">
        <v>6398.4</v>
      </c>
      <c r="K316" s="22">
        <v>160</v>
      </c>
      <c r="L316" s="38">
        <f t="shared" si="48"/>
        <v>6398.4</v>
      </c>
      <c r="M316" s="22">
        <v>5</v>
      </c>
      <c r="N316" s="38">
        <f t="shared" si="49"/>
        <v>199.95</v>
      </c>
      <c r="O316" s="22">
        <v>95</v>
      </c>
      <c r="P316" s="22">
        <f t="shared" si="50"/>
        <v>95</v>
      </c>
      <c r="Q316" s="34">
        <f t="shared" si="51"/>
        <v>1</v>
      </c>
      <c r="R316" s="34">
        <f t="shared" si="52"/>
        <v>0.96875</v>
      </c>
      <c r="S316" s="37">
        <f t="shared" si="53"/>
        <v>1</v>
      </c>
      <c r="T316" s="55">
        <f t="shared" si="54"/>
        <v>6398.4</v>
      </c>
      <c r="U316" s="37">
        <f t="shared" si="55"/>
        <v>0.96875</v>
      </c>
      <c r="V316" s="55">
        <f t="shared" si="56"/>
        <v>6198.45</v>
      </c>
      <c r="W316" s="57">
        <f t="shared" si="57"/>
        <v>0</v>
      </c>
      <c r="X316" s="4">
        <f t="shared" si="58"/>
        <v>0</v>
      </c>
      <c r="Y316" s="4" t="str">
        <f t="shared" si="59"/>
        <v>OK</v>
      </c>
      <c r="Z316" s="30"/>
    </row>
    <row r="317" spans="1:26" x14ac:dyDescent="0.75">
      <c r="A317" s="2" t="s">
        <v>279</v>
      </c>
      <c r="B317" s="2" t="s">
        <v>614</v>
      </c>
      <c r="C317" s="2" t="s">
        <v>448</v>
      </c>
      <c r="D317" s="3">
        <v>43824</v>
      </c>
      <c r="E317" s="2" t="s">
        <v>684</v>
      </c>
      <c r="F317" s="2" t="s">
        <v>454</v>
      </c>
      <c r="G317" s="3">
        <v>43919</v>
      </c>
      <c r="H317" s="3">
        <v>43919</v>
      </c>
      <c r="I317" s="22">
        <v>144</v>
      </c>
      <c r="J317" s="16">
        <v>2878.56</v>
      </c>
      <c r="K317" s="22">
        <v>144</v>
      </c>
      <c r="L317" s="38">
        <f t="shared" si="48"/>
        <v>2878.56</v>
      </c>
      <c r="M317" s="22">
        <v>0</v>
      </c>
      <c r="N317" s="38">
        <f t="shared" si="49"/>
        <v>0</v>
      </c>
      <c r="O317" s="22">
        <v>95</v>
      </c>
      <c r="P317" s="22">
        <f t="shared" si="50"/>
        <v>95</v>
      </c>
      <c r="Q317" s="34">
        <f t="shared" si="51"/>
        <v>1</v>
      </c>
      <c r="R317" s="34">
        <f t="shared" si="52"/>
        <v>1</v>
      </c>
      <c r="S317" s="37">
        <f t="shared" si="53"/>
        <v>1</v>
      </c>
      <c r="T317" s="55">
        <f t="shared" si="54"/>
        <v>2878.56</v>
      </c>
      <c r="U317" s="37">
        <f t="shared" si="55"/>
        <v>1</v>
      </c>
      <c r="V317" s="55">
        <f t="shared" si="56"/>
        <v>2878.56</v>
      </c>
      <c r="W317" s="57">
        <f t="shared" si="57"/>
        <v>0</v>
      </c>
      <c r="X317" s="4">
        <f t="shared" si="58"/>
        <v>0</v>
      </c>
      <c r="Y317" s="4" t="str">
        <f t="shared" si="59"/>
        <v>OK</v>
      </c>
      <c r="Z317" s="30"/>
    </row>
    <row r="318" spans="1:26" x14ac:dyDescent="0.75">
      <c r="A318" s="2" t="s">
        <v>91</v>
      </c>
      <c r="B318" s="2" t="s">
        <v>569</v>
      </c>
      <c r="C318" s="2" t="s">
        <v>449</v>
      </c>
      <c r="D318" s="3">
        <v>43824</v>
      </c>
      <c r="E318" s="2" t="s">
        <v>684</v>
      </c>
      <c r="F318" s="2" t="s">
        <v>454</v>
      </c>
      <c r="G318" s="3">
        <v>43919</v>
      </c>
      <c r="H318" s="3">
        <v>43919</v>
      </c>
      <c r="I318" s="22">
        <v>80</v>
      </c>
      <c r="J318" s="16">
        <v>27999.200000000001</v>
      </c>
      <c r="K318" s="22">
        <v>21</v>
      </c>
      <c r="L318" s="38">
        <f t="shared" si="48"/>
        <v>7349.7900000000009</v>
      </c>
      <c r="M318" s="22">
        <v>9</v>
      </c>
      <c r="N318" s="38">
        <f t="shared" si="49"/>
        <v>3149.9100000000003</v>
      </c>
      <c r="O318" s="22">
        <v>95</v>
      </c>
      <c r="P318" s="22">
        <f t="shared" si="50"/>
        <v>95</v>
      </c>
      <c r="Q318" s="34">
        <f t="shared" si="51"/>
        <v>0.26250000000000001</v>
      </c>
      <c r="R318" s="34">
        <f t="shared" si="52"/>
        <v>0.5714285714285714</v>
      </c>
      <c r="S318" s="37">
        <f t="shared" si="53"/>
        <v>1</v>
      </c>
      <c r="T318" s="55">
        <f t="shared" si="54"/>
        <v>7349.7900000000009</v>
      </c>
      <c r="U318" s="37">
        <f t="shared" si="55"/>
        <v>0.15</v>
      </c>
      <c r="V318" s="55">
        <f t="shared" si="56"/>
        <v>4199.88</v>
      </c>
      <c r="W318" s="57">
        <f t="shared" si="57"/>
        <v>0</v>
      </c>
      <c r="X318" s="4">
        <f t="shared" si="58"/>
        <v>0</v>
      </c>
      <c r="Y318" s="4" t="str">
        <f t="shared" si="59"/>
        <v>OK</v>
      </c>
      <c r="Z318" s="30"/>
    </row>
    <row r="319" spans="1:26" x14ac:dyDescent="0.75">
      <c r="A319" s="2" t="s">
        <v>309</v>
      </c>
      <c r="B319" s="2" t="s">
        <v>618</v>
      </c>
      <c r="C319" s="2" t="s">
        <v>450</v>
      </c>
      <c r="D319" s="3">
        <v>43824</v>
      </c>
      <c r="E319" s="2" t="s">
        <v>684</v>
      </c>
      <c r="F319" s="2" t="s">
        <v>454</v>
      </c>
      <c r="G319" s="3">
        <v>43919</v>
      </c>
      <c r="H319" s="3">
        <v>43919</v>
      </c>
      <c r="I319" s="22">
        <v>432</v>
      </c>
      <c r="J319" s="16">
        <v>15115.68</v>
      </c>
      <c r="K319" s="22">
        <v>432</v>
      </c>
      <c r="L319" s="38">
        <f t="shared" si="48"/>
        <v>15115.68</v>
      </c>
      <c r="M319" s="22">
        <v>43</v>
      </c>
      <c r="N319" s="38">
        <f t="shared" si="49"/>
        <v>1504.57</v>
      </c>
      <c r="O319" s="22">
        <v>95</v>
      </c>
      <c r="P319" s="22">
        <f t="shared" si="50"/>
        <v>95</v>
      </c>
      <c r="Q319" s="34">
        <f t="shared" si="51"/>
        <v>1</v>
      </c>
      <c r="R319" s="34">
        <f t="shared" si="52"/>
        <v>0.90046296296296302</v>
      </c>
      <c r="S319" s="37">
        <f t="shared" si="53"/>
        <v>1</v>
      </c>
      <c r="T319" s="55">
        <f t="shared" si="54"/>
        <v>15115.68</v>
      </c>
      <c r="U319" s="37">
        <f t="shared" si="55"/>
        <v>0.90046296296296302</v>
      </c>
      <c r="V319" s="55">
        <f t="shared" si="56"/>
        <v>13611.11</v>
      </c>
      <c r="W319" s="57">
        <f t="shared" si="57"/>
        <v>0</v>
      </c>
      <c r="X319" s="4">
        <f t="shared" si="58"/>
        <v>0</v>
      </c>
      <c r="Y319" s="4" t="str">
        <f t="shared" si="59"/>
        <v>OK</v>
      </c>
      <c r="Z319" s="30"/>
    </row>
    <row r="320" spans="1:26" x14ac:dyDescent="0.75">
      <c r="A320" s="2" t="s">
        <v>309</v>
      </c>
      <c r="B320" s="2" t="s">
        <v>618</v>
      </c>
      <c r="C320" s="2" t="s">
        <v>451</v>
      </c>
      <c r="D320" s="3">
        <v>43824</v>
      </c>
      <c r="E320" s="2" t="s">
        <v>684</v>
      </c>
      <c r="F320" s="2" t="s">
        <v>454</v>
      </c>
      <c r="G320" s="3">
        <v>43919</v>
      </c>
      <c r="H320" s="3">
        <v>43919</v>
      </c>
      <c r="I320" s="22">
        <v>288</v>
      </c>
      <c r="J320" s="16">
        <v>10077.120000000001</v>
      </c>
      <c r="K320" s="22">
        <v>288</v>
      </c>
      <c r="L320" s="38">
        <f t="shared" si="48"/>
        <v>10077.120000000001</v>
      </c>
      <c r="M320" s="22">
        <v>0</v>
      </c>
      <c r="N320" s="38">
        <f t="shared" si="49"/>
        <v>0</v>
      </c>
      <c r="O320" s="22">
        <v>95</v>
      </c>
      <c r="P320" s="22">
        <f t="shared" si="50"/>
        <v>95</v>
      </c>
      <c r="Q320" s="34">
        <f t="shared" si="51"/>
        <v>1</v>
      </c>
      <c r="R320" s="34">
        <f t="shared" si="52"/>
        <v>1</v>
      </c>
      <c r="S320" s="37">
        <f t="shared" si="53"/>
        <v>1</v>
      </c>
      <c r="T320" s="55">
        <f t="shared" si="54"/>
        <v>10077.120000000001</v>
      </c>
      <c r="U320" s="37">
        <f t="shared" si="55"/>
        <v>1</v>
      </c>
      <c r="V320" s="55">
        <f t="shared" si="56"/>
        <v>10077.120000000001</v>
      </c>
      <c r="W320" s="57">
        <f t="shared" si="57"/>
        <v>0</v>
      </c>
      <c r="X320" s="4">
        <f t="shared" si="58"/>
        <v>0</v>
      </c>
      <c r="Y320" s="4" t="str">
        <f t="shared" si="59"/>
        <v>OK</v>
      </c>
      <c r="Z320" s="30"/>
    </row>
    <row r="321" spans="1:26" x14ac:dyDescent="0.75">
      <c r="A321" s="2" t="s">
        <v>309</v>
      </c>
      <c r="B321" s="2" t="s">
        <v>618</v>
      </c>
      <c r="C321" s="2" t="s">
        <v>452</v>
      </c>
      <c r="D321" s="3">
        <v>43838</v>
      </c>
      <c r="E321" s="2" t="s">
        <v>684</v>
      </c>
      <c r="F321" s="2" t="s">
        <v>454</v>
      </c>
      <c r="G321" s="3">
        <v>43933</v>
      </c>
      <c r="H321" s="3">
        <v>43933</v>
      </c>
      <c r="I321" s="22">
        <v>288</v>
      </c>
      <c r="J321" s="16">
        <v>10077.120000000001</v>
      </c>
      <c r="K321" s="22">
        <v>288</v>
      </c>
      <c r="L321" s="38">
        <f t="shared" si="48"/>
        <v>10077.120000000001</v>
      </c>
      <c r="M321" s="22">
        <v>0</v>
      </c>
      <c r="N321" s="38">
        <f t="shared" si="49"/>
        <v>0</v>
      </c>
      <c r="O321" s="22">
        <v>95</v>
      </c>
      <c r="P321" s="22">
        <f t="shared" si="50"/>
        <v>95</v>
      </c>
      <c r="Q321" s="34">
        <f t="shared" si="51"/>
        <v>1</v>
      </c>
      <c r="R321" s="34">
        <f t="shared" si="52"/>
        <v>1</v>
      </c>
      <c r="S321" s="37">
        <f t="shared" si="53"/>
        <v>1</v>
      </c>
      <c r="T321" s="55">
        <f t="shared" si="54"/>
        <v>10077.120000000001</v>
      </c>
      <c r="U321" s="37">
        <f t="shared" si="55"/>
        <v>1</v>
      </c>
      <c r="V321" s="55">
        <f t="shared" si="56"/>
        <v>10077.120000000001</v>
      </c>
      <c r="W321" s="57">
        <f t="shared" si="57"/>
        <v>0</v>
      </c>
      <c r="X321" s="4">
        <f t="shared" si="58"/>
        <v>0</v>
      </c>
      <c r="Y321" s="4" t="str">
        <f t="shared" si="59"/>
        <v>OK</v>
      </c>
      <c r="Z321" s="30"/>
    </row>
    <row r="322" spans="1:26" x14ac:dyDescent="0.75">
      <c r="A322" s="2" t="s">
        <v>19</v>
      </c>
      <c r="B322" s="2" t="s">
        <v>548</v>
      </c>
      <c r="C322" s="2" t="s">
        <v>20</v>
      </c>
      <c r="D322" s="3">
        <v>43721</v>
      </c>
      <c r="E322" s="2" t="s">
        <v>685</v>
      </c>
      <c r="F322" s="2" t="s">
        <v>542</v>
      </c>
      <c r="G322" s="3">
        <v>43751</v>
      </c>
      <c r="H322" s="9">
        <v>43812</v>
      </c>
      <c r="I322" s="22">
        <v>42</v>
      </c>
      <c r="J322" s="16">
        <v>2939.58</v>
      </c>
      <c r="K322" s="22">
        <v>42</v>
      </c>
      <c r="L322" s="38">
        <f t="shared" ref="L322:L385" si="60">K322*J322/I322</f>
        <v>2939.58</v>
      </c>
      <c r="M322" s="22">
        <v>0</v>
      </c>
      <c r="N322" s="38">
        <f t="shared" ref="N322:N385" si="61">M322*J322/I322</f>
        <v>0</v>
      </c>
      <c r="O322" s="22">
        <v>30</v>
      </c>
      <c r="P322" s="22">
        <f t="shared" si="50"/>
        <v>91</v>
      </c>
      <c r="Q322" s="34">
        <f t="shared" si="51"/>
        <v>1</v>
      </c>
      <c r="R322" s="34">
        <f t="shared" si="52"/>
        <v>1</v>
      </c>
      <c r="S322" s="37">
        <f t="shared" si="53"/>
        <v>0</v>
      </c>
      <c r="T322" s="55">
        <f t="shared" ref="T322:T385" si="62">S322*L322</f>
        <v>0</v>
      </c>
      <c r="U322" s="37">
        <f t="shared" si="55"/>
        <v>0</v>
      </c>
      <c r="V322" s="55">
        <f t="shared" ref="V322:V385" si="63">J322*U322</f>
        <v>0</v>
      </c>
      <c r="W322" s="57">
        <f t="shared" si="57"/>
        <v>61</v>
      </c>
      <c r="X322" s="4">
        <f t="shared" ref="X322:X385" si="64">ABS(W322)</f>
        <v>61</v>
      </c>
      <c r="Y322" s="4" t="str">
        <f t="shared" si="59"/>
        <v>Late</v>
      </c>
      <c r="Z322" s="30"/>
    </row>
    <row r="323" spans="1:26" x14ac:dyDescent="0.75">
      <c r="A323" s="2" t="s">
        <v>1</v>
      </c>
      <c r="B323" s="2" t="s">
        <v>547</v>
      </c>
      <c r="C323" s="2" t="s">
        <v>22</v>
      </c>
      <c r="D323" s="3">
        <v>43721</v>
      </c>
      <c r="E323" s="2" t="s">
        <v>685</v>
      </c>
      <c r="F323" s="2" t="s">
        <v>542</v>
      </c>
      <c r="G323" s="3">
        <v>43751</v>
      </c>
      <c r="H323" s="9">
        <v>43751</v>
      </c>
      <c r="I323" s="22">
        <v>40</v>
      </c>
      <c r="J323" s="16">
        <v>2799.6</v>
      </c>
      <c r="K323" s="22">
        <v>40</v>
      </c>
      <c r="L323" s="38">
        <f t="shared" si="60"/>
        <v>2799.6</v>
      </c>
      <c r="M323" s="22">
        <v>0</v>
      </c>
      <c r="N323" s="38">
        <f t="shared" si="61"/>
        <v>0</v>
      </c>
      <c r="O323" s="22">
        <v>30</v>
      </c>
      <c r="P323" s="22">
        <f t="shared" si="50"/>
        <v>30</v>
      </c>
      <c r="Q323" s="34">
        <f t="shared" si="51"/>
        <v>1</v>
      </c>
      <c r="R323" s="34">
        <f t="shared" si="52"/>
        <v>1</v>
      </c>
      <c r="S323" s="37">
        <f t="shared" si="53"/>
        <v>1</v>
      </c>
      <c r="T323" s="55">
        <f t="shared" si="62"/>
        <v>2799.6</v>
      </c>
      <c r="U323" s="37">
        <f t="shared" si="55"/>
        <v>1</v>
      </c>
      <c r="V323" s="55">
        <f t="shared" si="63"/>
        <v>2799.6</v>
      </c>
      <c r="W323" s="57">
        <f t="shared" si="57"/>
        <v>0</v>
      </c>
      <c r="X323" s="4">
        <f t="shared" si="64"/>
        <v>0</v>
      </c>
      <c r="Y323" s="4" t="str">
        <f t="shared" si="59"/>
        <v>OK</v>
      </c>
      <c r="Z323" s="30"/>
    </row>
  </sheetData>
  <autoFilter ref="A1:Y323" xr:uid="{8105C74E-6C10-43F2-90A2-903FDC1AF5B4}">
    <sortState xmlns:xlrd2="http://schemas.microsoft.com/office/spreadsheetml/2017/richdata2" ref="A2:Y323">
      <sortCondition ref="E1:E323"/>
    </sortState>
  </autoFilter>
  <conditionalFormatting sqref="W2:W323">
    <cfRule type="cellIs" dxfId="56" priority="8" operator="between">
      <formula>$AA$1</formula>
      <formula>$AB$1</formula>
    </cfRule>
    <cfRule type="cellIs" dxfId="55" priority="9" operator="greaterThan">
      <formula>$AB$1</formula>
    </cfRule>
    <cfRule type="cellIs" dxfId="54" priority="10" operator="lessThan">
      <formula>$AA$1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B2814-288E-4502-8974-92B189FD8425}">
  <sheetPr>
    <tabColor rgb="FF0070C0"/>
  </sheetPr>
  <dimension ref="A2:AB117"/>
  <sheetViews>
    <sheetView tabSelected="1" zoomScaleNormal="100" workbookViewId="0">
      <selection activeCell="O18" sqref="O18"/>
    </sheetView>
  </sheetViews>
  <sheetFormatPr baseColWidth="10" defaultRowHeight="14.75" x14ac:dyDescent="0.75"/>
  <cols>
    <col min="1" max="1" width="18.04296875" bestFit="1" customWidth="1"/>
    <col min="2" max="2" width="12.7265625" style="30" bestFit="1" customWidth="1"/>
    <col min="3" max="3" width="11.76953125" style="30" bestFit="1" customWidth="1"/>
    <col min="4" max="4" width="11.90625" style="30" bestFit="1" customWidth="1"/>
    <col min="5" max="5" width="11" style="30" bestFit="1" customWidth="1"/>
    <col min="6" max="7" width="10.5" bestFit="1" customWidth="1"/>
    <col min="8" max="8" width="11" bestFit="1" customWidth="1"/>
    <col min="9" max="9" width="5.04296875" style="31" bestFit="1" customWidth="1"/>
    <col min="10" max="10" width="5.76953125" style="31" bestFit="1" customWidth="1"/>
    <col min="11" max="11" width="5.04296875" bestFit="1" customWidth="1"/>
    <col min="12" max="13" width="6.453125" bestFit="1" customWidth="1"/>
    <col min="14" max="14" width="5.953125" bestFit="1" customWidth="1"/>
    <col min="15" max="15" width="8.40625" bestFit="1" customWidth="1"/>
    <col min="16" max="16" width="9.81640625" customWidth="1"/>
    <col min="18" max="18" width="18.04296875" bestFit="1" customWidth="1"/>
    <col min="19" max="19" width="6.453125" bestFit="1" customWidth="1"/>
    <col min="20" max="20" width="5.81640625" bestFit="1" customWidth="1"/>
    <col min="21" max="21" width="6" bestFit="1" customWidth="1"/>
    <col min="22" max="22" width="18.04296875" bestFit="1" customWidth="1"/>
    <col min="23" max="23" width="9.5" bestFit="1" customWidth="1"/>
    <col min="25" max="25" width="46.40625" bestFit="1" customWidth="1"/>
    <col min="26" max="26" width="14.7265625" style="18" bestFit="1" customWidth="1"/>
    <col min="27" max="27" width="4.6796875" bestFit="1" customWidth="1"/>
    <col min="28" max="28" width="30.81640625" customWidth="1"/>
  </cols>
  <sheetData>
    <row r="2" spans="1:28" x14ac:dyDescent="0.75">
      <c r="B2"/>
    </row>
    <row r="3" spans="1:28" x14ac:dyDescent="0.75">
      <c r="B3"/>
      <c r="T3" s="30"/>
      <c r="Y3" s="12" t="s">
        <v>670</v>
      </c>
      <c r="Z3" s="29" t="s">
        <v>673</v>
      </c>
    </row>
    <row r="4" spans="1:28" s="26" customFormat="1" ht="23.5" x14ac:dyDescent="1.1000000000000001">
      <c r="A4"/>
      <c r="B4"/>
      <c r="C4"/>
      <c r="D4"/>
      <c r="E4"/>
      <c r="F4"/>
      <c r="G4"/>
      <c r="H4"/>
      <c r="I4" s="64"/>
      <c r="J4" s="64"/>
      <c r="K4" s="64"/>
      <c r="L4"/>
      <c r="M4"/>
      <c r="N4"/>
      <c r="R4" s="32" t="s">
        <v>644</v>
      </c>
      <c r="S4"/>
      <c r="T4"/>
      <c r="U4"/>
      <c r="V4" s="32" t="s">
        <v>679</v>
      </c>
      <c r="Y4" s="32" t="s">
        <v>680</v>
      </c>
      <c r="Z4" s="46"/>
    </row>
    <row r="5" spans="1:28" s="44" customFormat="1" ht="59" x14ac:dyDescent="0.75">
      <c r="A5" s="39" t="s">
        <v>636</v>
      </c>
      <c r="B5" s="41" t="s">
        <v>649</v>
      </c>
      <c r="C5" s="41" t="s">
        <v>650</v>
      </c>
      <c r="D5" s="41" t="s">
        <v>651</v>
      </c>
      <c r="E5" s="41" t="s">
        <v>652</v>
      </c>
      <c r="F5" s="40" t="s">
        <v>653</v>
      </c>
      <c r="G5" s="40" t="s">
        <v>654</v>
      </c>
      <c r="H5" s="40" t="s">
        <v>655</v>
      </c>
      <c r="I5" s="44" t="s">
        <v>671</v>
      </c>
      <c r="J5" s="26" t="s">
        <v>656</v>
      </c>
      <c r="K5" s="26" t="s">
        <v>678</v>
      </c>
      <c r="L5" s="26" t="s">
        <v>657</v>
      </c>
      <c r="M5" s="26" t="s">
        <v>658</v>
      </c>
      <c r="N5" s="26" t="s">
        <v>659</v>
      </c>
      <c r="O5" s="26" t="s">
        <v>660</v>
      </c>
      <c r="P5" s="26"/>
      <c r="R5" s="12" t="s">
        <v>636</v>
      </c>
      <c r="S5" t="s">
        <v>657</v>
      </c>
      <c r="T5"/>
      <c r="U5"/>
      <c r="V5" s="12" t="s">
        <v>636</v>
      </c>
      <c r="W5" t="s">
        <v>653</v>
      </c>
      <c r="X5" s="56"/>
      <c r="Y5" s="39" t="s">
        <v>636</v>
      </c>
      <c r="Z5" s="29" t="s">
        <v>674</v>
      </c>
      <c r="AA5" s="12"/>
      <c r="AB5" s="12"/>
    </row>
    <row r="6" spans="1:28" x14ac:dyDescent="0.75">
      <c r="A6" s="62" t="s">
        <v>687</v>
      </c>
      <c r="B6" s="33">
        <v>183</v>
      </c>
      <c r="C6" s="33">
        <v>134921</v>
      </c>
      <c r="D6" s="33">
        <v>124305</v>
      </c>
      <c r="E6" s="33">
        <v>3161</v>
      </c>
      <c r="F6" s="29">
        <v>3109180.7900000028</v>
      </c>
      <c r="G6" s="29">
        <v>2877741.950000002</v>
      </c>
      <c r="H6" s="29">
        <v>76928.389999999985</v>
      </c>
      <c r="I6" s="59">
        <v>0.92556275892853412</v>
      </c>
      <c r="J6" s="36">
        <v>0.97525766586252449</v>
      </c>
      <c r="K6" s="59">
        <v>0.10681378849830493</v>
      </c>
      <c r="L6" s="36">
        <v>9.8197242496149473E-2</v>
      </c>
      <c r="M6" s="7">
        <v>99.907103825136616</v>
      </c>
      <c r="N6" s="24">
        <v>14.907103825136613</v>
      </c>
      <c r="O6" s="24">
        <v>14.994535519125684</v>
      </c>
      <c r="P6" s="24"/>
      <c r="R6" s="45" t="s">
        <v>668</v>
      </c>
      <c r="S6" s="36">
        <v>0.66884364897446014</v>
      </c>
      <c r="V6" s="27" t="s">
        <v>672</v>
      </c>
      <c r="W6" s="36">
        <v>5.7007985526837557E-2</v>
      </c>
      <c r="Y6" s="27" t="s">
        <v>687</v>
      </c>
      <c r="Z6" s="29">
        <v>2782822.700000002</v>
      </c>
    </row>
    <row r="7" spans="1:28" x14ac:dyDescent="0.75">
      <c r="A7" s="27" t="s">
        <v>684</v>
      </c>
      <c r="B7" s="33">
        <v>65</v>
      </c>
      <c r="C7" s="33">
        <v>29204</v>
      </c>
      <c r="D7" s="33">
        <v>25906</v>
      </c>
      <c r="E7" s="33">
        <v>4857</v>
      </c>
      <c r="F7" s="29">
        <v>1206410.53</v>
      </c>
      <c r="G7" s="29">
        <v>1051784.95519688</v>
      </c>
      <c r="H7" s="29">
        <v>134479.27632305596</v>
      </c>
      <c r="I7" s="36">
        <v>0.87183005207761244</v>
      </c>
      <c r="J7" s="59">
        <v>0.88852942428888115</v>
      </c>
      <c r="K7" s="36">
        <v>0.61884367330110934</v>
      </c>
      <c r="L7" s="36">
        <v>0.4692882106009334</v>
      </c>
      <c r="M7" s="7">
        <v>92.015384615384619</v>
      </c>
      <c r="N7" s="24">
        <v>-2.9846153846153847</v>
      </c>
      <c r="O7" s="24">
        <v>7.5384615384615383</v>
      </c>
      <c r="P7" s="24"/>
      <c r="R7" s="45" t="s">
        <v>669</v>
      </c>
      <c r="S7" s="36">
        <v>0.83939393939393936</v>
      </c>
      <c r="V7" s="27" t="s">
        <v>673</v>
      </c>
      <c r="W7" s="59">
        <v>0.58537979665797302</v>
      </c>
      <c r="Y7" s="27" t="s">
        <v>684</v>
      </c>
      <c r="Z7" s="29">
        <v>116076.73000000001</v>
      </c>
    </row>
    <row r="8" spans="1:28" x14ac:dyDescent="0.75">
      <c r="A8" s="27" t="s">
        <v>686</v>
      </c>
      <c r="B8" s="33">
        <v>12</v>
      </c>
      <c r="C8" s="33">
        <v>8100</v>
      </c>
      <c r="D8" s="33">
        <v>6932</v>
      </c>
      <c r="E8" s="33">
        <v>79</v>
      </c>
      <c r="F8" s="29">
        <v>404919</v>
      </c>
      <c r="G8" s="29">
        <v>346530.68000000005</v>
      </c>
      <c r="H8" s="29">
        <v>3949.2099999999996</v>
      </c>
      <c r="I8" s="36">
        <v>0.8558024691358026</v>
      </c>
      <c r="J8" s="36">
        <v>0.99024691358024697</v>
      </c>
      <c r="K8" s="36">
        <v>1</v>
      </c>
      <c r="L8" s="36">
        <v>0.84604938271604946</v>
      </c>
      <c r="M8" s="7">
        <v>11.583333333333334</v>
      </c>
      <c r="N8" s="24">
        <v>-0.41666666666666669</v>
      </c>
      <c r="O8" s="24">
        <v>0.41666666666666669</v>
      </c>
      <c r="P8" s="24"/>
      <c r="R8" s="45" t="s">
        <v>661</v>
      </c>
      <c r="S8" s="36">
        <v>0</v>
      </c>
      <c r="V8" s="27" t="s">
        <v>647</v>
      </c>
      <c r="W8" s="36">
        <v>0.35761221781518937</v>
      </c>
      <c r="Y8" s="27" t="s">
        <v>682</v>
      </c>
      <c r="Z8" s="29">
        <v>49979</v>
      </c>
    </row>
    <row r="9" spans="1:28" x14ac:dyDescent="0.75">
      <c r="A9" s="27" t="s">
        <v>682</v>
      </c>
      <c r="B9" s="33">
        <v>49</v>
      </c>
      <c r="C9" s="33">
        <v>13290</v>
      </c>
      <c r="D9" s="33">
        <v>12660</v>
      </c>
      <c r="E9" s="33">
        <v>344</v>
      </c>
      <c r="F9" s="29">
        <v>269067.09999999992</v>
      </c>
      <c r="G9" s="29">
        <v>256123.39999999988</v>
      </c>
      <c r="H9" s="29">
        <v>8788.5600000000013</v>
      </c>
      <c r="I9" s="36">
        <v>0.95189415577006609</v>
      </c>
      <c r="J9" s="36">
        <v>0.96733692079039013</v>
      </c>
      <c r="K9" s="36">
        <v>0.80486359309614053</v>
      </c>
      <c r="L9" s="36">
        <v>0.73337044922995043</v>
      </c>
      <c r="M9" s="7">
        <v>28.428571428571427</v>
      </c>
      <c r="N9" s="24">
        <v>3.4285714285714284</v>
      </c>
      <c r="O9" s="24">
        <v>3.4285714285714284</v>
      </c>
      <c r="P9" s="24"/>
      <c r="R9" s="58" t="s">
        <v>662</v>
      </c>
      <c r="S9" s="59">
        <v>0.26534596494112328</v>
      </c>
      <c r="V9" s="27" t="s">
        <v>56</v>
      </c>
      <c r="W9" s="36">
        <v>1</v>
      </c>
      <c r="Y9" s="27" t="s">
        <v>685</v>
      </c>
      <c r="Z9" s="29">
        <v>2939.58</v>
      </c>
    </row>
    <row r="10" spans="1:28" x14ac:dyDescent="0.75">
      <c r="A10" s="27" t="s">
        <v>681</v>
      </c>
      <c r="B10" s="33">
        <v>9</v>
      </c>
      <c r="C10" s="33">
        <v>617</v>
      </c>
      <c r="D10" s="33">
        <v>528</v>
      </c>
      <c r="E10" s="33">
        <v>0</v>
      </c>
      <c r="F10" s="29">
        <v>28053.83</v>
      </c>
      <c r="G10" s="29">
        <v>24274.719999999998</v>
      </c>
      <c r="H10" s="29">
        <v>0</v>
      </c>
      <c r="I10" s="36">
        <v>0.86529076422007245</v>
      </c>
      <c r="J10" s="36">
        <v>1</v>
      </c>
      <c r="K10" s="36">
        <v>1</v>
      </c>
      <c r="L10" s="36">
        <v>0.86529076422007245</v>
      </c>
      <c r="M10" s="7">
        <v>18</v>
      </c>
      <c r="N10" s="24">
        <v>0</v>
      </c>
      <c r="O10" s="24">
        <v>0</v>
      </c>
      <c r="P10" s="24"/>
      <c r="R10" s="45" t="s">
        <v>663</v>
      </c>
      <c r="S10" s="36">
        <v>0</v>
      </c>
      <c r="Y10" s="27" t="s">
        <v>56</v>
      </c>
      <c r="Z10" s="29">
        <v>2951818.0100000021</v>
      </c>
    </row>
    <row r="11" spans="1:28" x14ac:dyDescent="0.75">
      <c r="A11" s="27" t="s">
        <v>683</v>
      </c>
      <c r="B11" s="33">
        <v>2</v>
      </c>
      <c r="C11" s="33">
        <v>144</v>
      </c>
      <c r="D11" s="33">
        <v>144</v>
      </c>
      <c r="E11" s="33">
        <v>3</v>
      </c>
      <c r="F11" s="29">
        <v>19198.559999999998</v>
      </c>
      <c r="G11" s="29">
        <v>19198.559999999998</v>
      </c>
      <c r="H11" s="29">
        <v>1049.97</v>
      </c>
      <c r="I11" s="36">
        <v>1</v>
      </c>
      <c r="J11" s="36">
        <v>0.94530996074705598</v>
      </c>
      <c r="K11" s="36">
        <v>1</v>
      </c>
      <c r="L11" s="36">
        <v>0.9453099607470562</v>
      </c>
      <c r="M11" s="61">
        <v>10</v>
      </c>
      <c r="N11" s="24">
        <v>0</v>
      </c>
      <c r="O11" s="24">
        <v>0</v>
      </c>
      <c r="P11" s="24"/>
      <c r="R11" s="45" t="s">
        <v>664</v>
      </c>
      <c r="S11" s="36">
        <v>6.4602857866771349E-2</v>
      </c>
      <c r="Z11"/>
    </row>
    <row r="12" spans="1:28" x14ac:dyDescent="0.75">
      <c r="A12" s="27" t="s">
        <v>685</v>
      </c>
      <c r="B12" s="33">
        <v>2</v>
      </c>
      <c r="C12" s="33">
        <v>82</v>
      </c>
      <c r="D12" s="33">
        <v>82</v>
      </c>
      <c r="E12" s="33">
        <v>0</v>
      </c>
      <c r="F12" s="29">
        <v>5739.18</v>
      </c>
      <c r="G12" s="29">
        <v>5739.18</v>
      </c>
      <c r="H12" s="29">
        <v>0</v>
      </c>
      <c r="I12" s="36">
        <v>1</v>
      </c>
      <c r="J12" s="36">
        <v>1</v>
      </c>
      <c r="K12" s="36">
        <v>0.48780487804878042</v>
      </c>
      <c r="L12" s="36">
        <v>0.48780487804878042</v>
      </c>
      <c r="M12" s="7">
        <v>60.5</v>
      </c>
      <c r="N12" s="24">
        <v>30.5</v>
      </c>
      <c r="O12" s="24">
        <v>30.5</v>
      </c>
      <c r="P12" s="24"/>
      <c r="R12" s="45" t="s">
        <v>665</v>
      </c>
      <c r="S12" s="36">
        <v>0.33388444169413134</v>
      </c>
      <c r="Z12"/>
    </row>
    <row r="13" spans="1:28" x14ac:dyDescent="0.75">
      <c r="A13" s="27" t="s">
        <v>56</v>
      </c>
      <c r="B13" s="33">
        <v>322</v>
      </c>
      <c r="C13" s="33">
        <v>186358</v>
      </c>
      <c r="D13" s="33">
        <v>170557</v>
      </c>
      <c r="E13" s="33">
        <v>8444</v>
      </c>
      <c r="F13" s="29">
        <v>5042568.9899999993</v>
      </c>
      <c r="G13" s="29">
        <v>4581393.4451968791</v>
      </c>
      <c r="H13" s="29">
        <v>225195.406323056</v>
      </c>
      <c r="I13" s="36">
        <v>0.908543532925839</v>
      </c>
      <c r="J13" s="36">
        <v>0.95534113528845221</v>
      </c>
      <c r="K13" s="36">
        <v>0.33990115972891749</v>
      </c>
      <c r="L13" s="60">
        <v>0.28886019442915428</v>
      </c>
      <c r="M13" s="63">
        <v>81.052795031055894</v>
      </c>
      <c r="N13" s="35">
        <v>8.5652173913043477</v>
      </c>
      <c r="O13" s="24">
        <v>10.770186335403727</v>
      </c>
      <c r="P13" s="24"/>
      <c r="R13" s="45" t="s">
        <v>666</v>
      </c>
      <c r="S13" s="36">
        <v>0.29240918018216927</v>
      </c>
      <c r="Z13"/>
    </row>
    <row r="14" spans="1:28" x14ac:dyDescent="0.75">
      <c r="B14"/>
      <c r="C14"/>
      <c r="D14"/>
      <c r="E14"/>
      <c r="I14"/>
      <c r="J14"/>
      <c r="P14" s="24"/>
      <c r="R14" s="45" t="s">
        <v>667</v>
      </c>
      <c r="S14" s="36">
        <v>0.63876716754490892</v>
      </c>
      <c r="Z14"/>
    </row>
    <row r="15" spans="1:28" x14ac:dyDescent="0.75">
      <c r="B15"/>
      <c r="C15"/>
      <c r="D15"/>
      <c r="E15"/>
      <c r="I15"/>
      <c r="J15"/>
      <c r="P15" s="24"/>
      <c r="R15" s="27" t="s">
        <v>56</v>
      </c>
      <c r="S15" s="36">
        <v>0.28886019442915406</v>
      </c>
      <c r="Z15"/>
    </row>
    <row r="16" spans="1:28" x14ac:dyDescent="0.75">
      <c r="B16"/>
      <c r="C16"/>
      <c r="D16"/>
      <c r="E16"/>
      <c r="I16"/>
      <c r="J16"/>
      <c r="P16" s="24"/>
      <c r="Z16"/>
    </row>
    <row r="17" spans="2:27" x14ac:dyDescent="0.75">
      <c r="B17"/>
      <c r="C17"/>
      <c r="D17"/>
      <c r="E17"/>
      <c r="I17"/>
      <c r="J17"/>
      <c r="P17" s="24"/>
    </row>
    <row r="18" spans="2:27" x14ac:dyDescent="0.75">
      <c r="B18"/>
      <c r="C18"/>
      <c r="D18"/>
      <c r="E18"/>
      <c r="I18"/>
      <c r="J18"/>
      <c r="P18" s="24"/>
    </row>
    <row r="19" spans="2:27" x14ac:dyDescent="0.75">
      <c r="B19"/>
      <c r="C19"/>
      <c r="D19"/>
      <c r="E19"/>
      <c r="I19"/>
      <c r="J19"/>
      <c r="P19" s="24"/>
      <c r="Z19"/>
    </row>
    <row r="20" spans="2:27" x14ac:dyDescent="0.75">
      <c r="B20"/>
      <c r="C20"/>
      <c r="D20"/>
      <c r="E20"/>
      <c r="I20"/>
      <c r="J20"/>
      <c r="P20" s="24"/>
      <c r="Z20"/>
    </row>
    <row r="21" spans="2:27" x14ac:dyDescent="0.75">
      <c r="B21"/>
      <c r="C21"/>
      <c r="D21"/>
      <c r="E21"/>
      <c r="I21"/>
      <c r="J21"/>
      <c r="P21" s="24"/>
      <c r="Z21"/>
    </row>
    <row r="22" spans="2:27" x14ac:dyDescent="0.75">
      <c r="B22"/>
      <c r="C22"/>
      <c r="D22"/>
      <c r="E22"/>
      <c r="I22"/>
      <c r="J22"/>
      <c r="P22" s="24"/>
      <c r="Z22"/>
      <c r="AA22" s="12"/>
    </row>
    <row r="23" spans="2:27" x14ac:dyDescent="0.75">
      <c r="B23"/>
      <c r="C23"/>
      <c r="D23"/>
      <c r="E23"/>
      <c r="I23"/>
      <c r="J23"/>
      <c r="P23" s="24"/>
      <c r="Z23"/>
    </row>
    <row r="24" spans="2:27" x14ac:dyDescent="0.75">
      <c r="B24"/>
      <c r="C24"/>
      <c r="D24"/>
      <c r="E24"/>
      <c r="I24"/>
      <c r="J24"/>
      <c r="P24" s="24"/>
      <c r="T24" s="30"/>
      <c r="Z24"/>
    </row>
    <row r="25" spans="2:27" x14ac:dyDescent="0.75">
      <c r="B25"/>
      <c r="C25"/>
      <c r="D25"/>
      <c r="E25"/>
      <c r="I25"/>
      <c r="J25"/>
      <c r="P25" s="24"/>
      <c r="Z25"/>
    </row>
    <row r="26" spans="2:27" x14ac:dyDescent="0.75">
      <c r="B26"/>
      <c r="C26"/>
      <c r="D26"/>
      <c r="E26"/>
      <c r="I26"/>
      <c r="J26"/>
      <c r="P26" s="24"/>
      <c r="U26" s="12"/>
      <c r="X26" s="12"/>
      <c r="Z26"/>
      <c r="AA26" s="12"/>
    </row>
    <row r="27" spans="2:27" x14ac:dyDescent="0.75">
      <c r="B27"/>
      <c r="C27"/>
      <c r="D27"/>
      <c r="E27"/>
      <c r="I27"/>
      <c r="J27"/>
      <c r="P27" s="24"/>
      <c r="Z27"/>
    </row>
    <row r="28" spans="2:27" x14ac:dyDescent="0.75">
      <c r="B28"/>
      <c r="C28"/>
      <c r="D28"/>
      <c r="E28"/>
      <c r="I28"/>
      <c r="J28"/>
      <c r="P28" s="24"/>
      <c r="Z28"/>
    </row>
    <row r="29" spans="2:27" x14ac:dyDescent="0.75">
      <c r="B29"/>
      <c r="C29"/>
      <c r="D29"/>
      <c r="E29"/>
      <c r="I29"/>
      <c r="J29"/>
      <c r="P29" s="24"/>
      <c r="Z29"/>
    </row>
    <row r="30" spans="2:27" x14ac:dyDescent="0.75">
      <c r="B30"/>
      <c r="C30"/>
      <c r="D30"/>
      <c r="E30"/>
      <c r="I30"/>
      <c r="J30"/>
      <c r="P30" s="24"/>
      <c r="Z30"/>
    </row>
    <row r="31" spans="2:27" x14ac:dyDescent="0.75">
      <c r="B31"/>
      <c r="C31"/>
      <c r="D31"/>
      <c r="E31"/>
      <c r="I31"/>
      <c r="J31"/>
      <c r="P31" s="24"/>
      <c r="Z31"/>
    </row>
    <row r="32" spans="2:27" x14ac:dyDescent="0.75">
      <c r="B32"/>
      <c r="C32"/>
      <c r="D32"/>
      <c r="E32"/>
      <c r="I32"/>
      <c r="J32"/>
      <c r="P32" s="24"/>
      <c r="Z32"/>
    </row>
    <row r="33" spans="16:16" customFormat="1" x14ac:dyDescent="0.75">
      <c r="P33" s="24"/>
    </row>
    <row r="34" spans="16:16" customFormat="1" x14ac:dyDescent="0.75">
      <c r="P34" s="24"/>
    </row>
    <row r="35" spans="16:16" customFormat="1" x14ac:dyDescent="0.75">
      <c r="P35" s="24"/>
    </row>
    <row r="36" spans="16:16" customFormat="1" x14ac:dyDescent="0.75">
      <c r="P36" s="24"/>
    </row>
    <row r="37" spans="16:16" customFormat="1" x14ac:dyDescent="0.75">
      <c r="P37" s="24"/>
    </row>
    <row r="38" spans="16:16" customFormat="1" x14ac:dyDescent="0.75">
      <c r="P38" s="24"/>
    </row>
    <row r="39" spans="16:16" customFormat="1" x14ac:dyDescent="0.75">
      <c r="P39" s="24"/>
    </row>
    <row r="40" spans="16:16" customFormat="1" x14ac:dyDescent="0.75">
      <c r="P40" s="24"/>
    </row>
    <row r="41" spans="16:16" customFormat="1" x14ac:dyDescent="0.75">
      <c r="P41" s="24"/>
    </row>
    <row r="42" spans="16:16" customFormat="1" x14ac:dyDescent="0.75">
      <c r="P42" s="24"/>
    </row>
    <row r="43" spans="16:16" customFormat="1" x14ac:dyDescent="0.75">
      <c r="P43" s="24"/>
    </row>
    <row r="44" spans="16:16" customFormat="1" x14ac:dyDescent="0.75">
      <c r="P44" s="24"/>
    </row>
    <row r="45" spans="16:16" customFormat="1" x14ac:dyDescent="0.75">
      <c r="P45" s="24"/>
    </row>
    <row r="46" spans="16:16" customFormat="1" x14ac:dyDescent="0.75">
      <c r="P46" s="24"/>
    </row>
    <row r="47" spans="16:16" customFormat="1" x14ac:dyDescent="0.75">
      <c r="P47" s="24"/>
    </row>
    <row r="48" spans="16:16" customFormat="1" x14ac:dyDescent="0.75">
      <c r="P48" s="24"/>
    </row>
    <row r="49" spans="1:26" x14ac:dyDescent="0.75">
      <c r="B49"/>
      <c r="C49"/>
      <c r="D49"/>
      <c r="E49"/>
      <c r="I49"/>
      <c r="J49"/>
      <c r="P49" s="24"/>
      <c r="Z49"/>
    </row>
    <row r="50" spans="1:26" x14ac:dyDescent="0.75">
      <c r="B50"/>
      <c r="C50"/>
      <c r="D50"/>
      <c r="E50"/>
      <c r="I50"/>
      <c r="J50"/>
      <c r="P50" s="24"/>
    </row>
    <row r="51" spans="1:26" x14ac:dyDescent="0.75">
      <c r="B51"/>
      <c r="C51"/>
      <c r="D51"/>
      <c r="E51"/>
      <c r="I51"/>
      <c r="J51"/>
      <c r="P51" s="24"/>
    </row>
    <row r="52" spans="1:26" x14ac:dyDescent="0.75">
      <c r="B52"/>
      <c r="C52"/>
      <c r="D52"/>
      <c r="E52"/>
      <c r="I52"/>
      <c r="J52"/>
      <c r="P52" s="24"/>
    </row>
    <row r="53" spans="1:26" x14ac:dyDescent="0.75">
      <c r="B53"/>
      <c r="C53"/>
      <c r="D53"/>
      <c r="E53"/>
      <c r="I53"/>
      <c r="J53"/>
      <c r="P53" s="24"/>
    </row>
    <row r="54" spans="1:26" x14ac:dyDescent="0.75">
      <c r="B54"/>
      <c r="C54"/>
      <c r="D54"/>
      <c r="E54"/>
      <c r="I54"/>
      <c r="J54"/>
      <c r="P54" s="24"/>
    </row>
    <row r="55" spans="1:26" x14ac:dyDescent="0.75">
      <c r="B55"/>
      <c r="C55"/>
      <c r="D55"/>
      <c r="E55"/>
      <c r="I55"/>
      <c r="J55"/>
      <c r="P55" s="24"/>
    </row>
    <row r="56" spans="1:26" x14ac:dyDescent="0.75">
      <c r="B56"/>
      <c r="C56"/>
      <c r="D56"/>
      <c r="E56"/>
      <c r="I56"/>
      <c r="J56"/>
      <c r="P56" s="24"/>
    </row>
    <row r="57" spans="1:26" x14ac:dyDescent="0.75">
      <c r="B57"/>
      <c r="C57"/>
      <c r="D57"/>
      <c r="E57"/>
      <c r="I57"/>
      <c r="J57"/>
      <c r="P57" s="24"/>
    </row>
    <row r="58" spans="1:26" x14ac:dyDescent="0.75">
      <c r="B58"/>
      <c r="C58"/>
      <c r="D58"/>
      <c r="E58"/>
      <c r="I58"/>
      <c r="J58"/>
    </row>
    <row r="63" spans="1:26" x14ac:dyDescent="0.75">
      <c r="A63" s="31"/>
      <c r="B63" s="31"/>
      <c r="C63" s="31"/>
      <c r="D63" s="31"/>
      <c r="E63" s="31"/>
      <c r="F63" s="31"/>
      <c r="G63" s="31"/>
    </row>
    <row r="64" spans="1:26" x14ac:dyDescent="0.75">
      <c r="A64" s="31"/>
      <c r="B64" s="31"/>
      <c r="C64" s="31"/>
      <c r="D64" s="31"/>
      <c r="E64" s="31"/>
      <c r="F64" s="31"/>
      <c r="G64" s="31"/>
    </row>
    <row r="65" spans="1:7" x14ac:dyDescent="0.75">
      <c r="A65" s="31"/>
      <c r="B65" s="31"/>
      <c r="C65" s="31"/>
      <c r="D65" s="31"/>
      <c r="E65" s="31"/>
      <c r="F65" s="31"/>
      <c r="G65" s="31"/>
    </row>
    <row r="66" spans="1:7" x14ac:dyDescent="0.75">
      <c r="A66" s="31"/>
      <c r="B66" s="31"/>
      <c r="C66" s="31"/>
      <c r="D66" s="31"/>
      <c r="E66" s="31"/>
      <c r="F66" s="31"/>
      <c r="G66" s="31"/>
    </row>
    <row r="67" spans="1:7" x14ac:dyDescent="0.75">
      <c r="A67" s="31"/>
      <c r="B67" s="31"/>
      <c r="C67" s="31"/>
      <c r="D67" s="31"/>
      <c r="E67" s="31"/>
      <c r="F67" s="31"/>
      <c r="G67" s="31"/>
    </row>
    <row r="68" spans="1:7" x14ac:dyDescent="0.75">
      <c r="A68" s="31"/>
      <c r="B68" s="31"/>
      <c r="C68" s="31"/>
      <c r="D68" s="31"/>
      <c r="E68" s="31"/>
      <c r="F68" s="31"/>
      <c r="G68" s="31"/>
    </row>
    <row r="69" spans="1:7" x14ac:dyDescent="0.75">
      <c r="A69" s="31"/>
      <c r="B69" s="31"/>
      <c r="C69" s="31"/>
      <c r="D69" s="31"/>
      <c r="E69" s="31"/>
      <c r="F69" s="31"/>
      <c r="G69" s="31"/>
    </row>
    <row r="70" spans="1:7" x14ac:dyDescent="0.75">
      <c r="A70" s="31"/>
      <c r="B70" s="31"/>
      <c r="C70" s="31"/>
      <c r="D70" s="31"/>
      <c r="E70" s="31"/>
      <c r="F70" s="31"/>
      <c r="G70" s="31"/>
    </row>
    <row r="71" spans="1:7" x14ac:dyDescent="0.75">
      <c r="A71" s="31"/>
      <c r="B71" s="31"/>
      <c r="C71" s="31"/>
      <c r="D71" s="31"/>
      <c r="E71" s="31"/>
      <c r="F71" s="31"/>
      <c r="G71" s="31"/>
    </row>
    <row r="72" spans="1:7" x14ac:dyDescent="0.75">
      <c r="A72" s="31"/>
      <c r="B72" s="31"/>
      <c r="C72" s="31"/>
      <c r="D72" s="31"/>
      <c r="E72" s="31"/>
      <c r="F72" s="31"/>
      <c r="G72" s="31"/>
    </row>
    <row r="73" spans="1:7" x14ac:dyDescent="0.75">
      <c r="A73" s="31"/>
      <c r="B73" s="31"/>
      <c r="C73" s="31"/>
      <c r="D73" s="31"/>
      <c r="E73" s="31"/>
      <c r="F73" s="31"/>
      <c r="G73" s="31"/>
    </row>
    <row r="74" spans="1:7" x14ac:dyDescent="0.75">
      <c r="A74" s="31"/>
      <c r="B74" s="31"/>
      <c r="C74" s="31"/>
      <c r="D74" s="31"/>
      <c r="E74" s="31"/>
      <c r="F74" s="31"/>
      <c r="G74" s="31"/>
    </row>
    <row r="75" spans="1:7" x14ac:dyDescent="0.75">
      <c r="A75" s="31"/>
      <c r="B75" s="31"/>
      <c r="C75" s="31"/>
      <c r="D75" s="31"/>
      <c r="E75" s="31"/>
      <c r="F75" s="31"/>
      <c r="G75" s="31"/>
    </row>
    <row r="76" spans="1:7" x14ac:dyDescent="0.75">
      <c r="A76" s="31"/>
      <c r="B76" s="31"/>
      <c r="C76" s="31"/>
      <c r="D76" s="31"/>
      <c r="E76" s="31"/>
      <c r="F76" s="31"/>
      <c r="G76" s="31"/>
    </row>
    <row r="77" spans="1:7" x14ac:dyDescent="0.75">
      <c r="A77" s="31"/>
      <c r="B77" s="31"/>
      <c r="C77" s="31"/>
      <c r="D77" s="31"/>
      <c r="E77" s="31"/>
      <c r="F77" s="31"/>
      <c r="G77" s="31"/>
    </row>
    <row r="78" spans="1:7" x14ac:dyDescent="0.75">
      <c r="A78" s="31"/>
      <c r="B78" s="31"/>
      <c r="C78" s="31"/>
      <c r="D78" s="31"/>
      <c r="E78" s="31"/>
      <c r="F78" s="31"/>
      <c r="G78" s="31"/>
    </row>
    <row r="79" spans="1:7" x14ac:dyDescent="0.75">
      <c r="A79" s="31"/>
      <c r="B79" s="31"/>
      <c r="C79" s="31"/>
      <c r="D79" s="31"/>
      <c r="E79" s="31"/>
      <c r="F79" s="31"/>
      <c r="G79" s="31"/>
    </row>
    <row r="80" spans="1:7" x14ac:dyDescent="0.75">
      <c r="A80" s="31"/>
      <c r="B80" s="31"/>
      <c r="C80" s="31"/>
      <c r="D80" s="31"/>
      <c r="E80" s="31"/>
      <c r="F80" s="31"/>
      <c r="G80" s="31"/>
    </row>
    <row r="81" spans="1:7" x14ac:dyDescent="0.75">
      <c r="A81" s="31"/>
      <c r="B81" s="31"/>
      <c r="C81" s="31"/>
      <c r="D81" s="31"/>
      <c r="E81" s="31"/>
      <c r="F81" s="31"/>
      <c r="G81" s="31"/>
    </row>
    <row r="82" spans="1:7" x14ac:dyDescent="0.75">
      <c r="A82" s="31"/>
      <c r="B82" s="31"/>
      <c r="C82" s="31"/>
      <c r="D82" s="31"/>
      <c r="E82" s="31"/>
      <c r="F82" s="31"/>
      <c r="G82" s="31"/>
    </row>
    <row r="83" spans="1:7" x14ac:dyDescent="0.75">
      <c r="A83" s="31"/>
      <c r="B83" s="31"/>
      <c r="C83" s="31"/>
      <c r="D83" s="31"/>
      <c r="E83" s="31"/>
      <c r="F83" s="31"/>
      <c r="G83" s="31"/>
    </row>
    <row r="84" spans="1:7" x14ac:dyDescent="0.75">
      <c r="A84" s="31"/>
      <c r="B84" s="31"/>
      <c r="C84" s="31"/>
      <c r="D84" s="31"/>
      <c r="E84" s="31"/>
      <c r="F84" s="31"/>
      <c r="G84" s="31"/>
    </row>
    <row r="85" spans="1:7" x14ac:dyDescent="0.75">
      <c r="A85" s="31"/>
      <c r="B85" s="31"/>
      <c r="C85" s="31"/>
      <c r="D85" s="31"/>
      <c r="E85" s="31"/>
      <c r="F85" s="31"/>
      <c r="G85" s="31"/>
    </row>
    <row r="86" spans="1:7" x14ac:dyDescent="0.75">
      <c r="A86" s="31"/>
      <c r="B86" s="31"/>
      <c r="C86" s="31"/>
      <c r="D86" s="31"/>
      <c r="E86" s="31"/>
      <c r="F86" s="31"/>
      <c r="G86" s="31"/>
    </row>
    <row r="87" spans="1:7" x14ac:dyDescent="0.75">
      <c r="A87" s="31"/>
      <c r="B87" s="31"/>
      <c r="C87" s="31"/>
      <c r="D87" s="31"/>
      <c r="E87" s="31"/>
      <c r="F87" s="31"/>
      <c r="G87" s="31"/>
    </row>
    <row r="88" spans="1:7" x14ac:dyDescent="0.75">
      <c r="A88" s="31"/>
      <c r="B88" s="31"/>
      <c r="C88" s="31"/>
      <c r="D88" s="31"/>
      <c r="E88" s="31"/>
      <c r="F88" s="31"/>
      <c r="G88" s="31"/>
    </row>
    <row r="89" spans="1:7" x14ac:dyDescent="0.75">
      <c r="A89" s="31"/>
      <c r="B89" s="31"/>
      <c r="C89" s="31"/>
      <c r="D89" s="31"/>
      <c r="E89" s="31"/>
      <c r="F89" s="31"/>
      <c r="G89" s="31"/>
    </row>
    <row r="90" spans="1:7" x14ac:dyDescent="0.75">
      <c r="A90" s="31"/>
      <c r="B90" s="31"/>
      <c r="C90" s="31"/>
      <c r="D90" s="31"/>
      <c r="E90" s="31"/>
      <c r="F90" s="31"/>
      <c r="G90" s="31"/>
    </row>
    <row r="91" spans="1:7" x14ac:dyDescent="0.75">
      <c r="A91" s="31"/>
      <c r="B91" s="31"/>
      <c r="C91" s="31"/>
      <c r="D91" s="31"/>
      <c r="E91" s="31"/>
      <c r="F91" s="31"/>
      <c r="G91" s="31"/>
    </row>
    <row r="92" spans="1:7" x14ac:dyDescent="0.75">
      <c r="A92" s="31"/>
      <c r="B92" s="31"/>
      <c r="C92" s="31"/>
      <c r="D92" s="31"/>
      <c r="E92" s="31"/>
      <c r="F92" s="31"/>
      <c r="G92" s="31"/>
    </row>
    <row r="93" spans="1:7" x14ac:dyDescent="0.75">
      <c r="A93" s="31"/>
      <c r="B93" s="31"/>
      <c r="C93" s="31"/>
      <c r="D93" s="31"/>
      <c r="E93" s="31"/>
      <c r="F93" s="31"/>
      <c r="G93" s="31"/>
    </row>
    <row r="94" spans="1:7" x14ac:dyDescent="0.75">
      <c r="A94" s="31"/>
      <c r="B94" s="31"/>
      <c r="C94" s="31"/>
      <c r="D94" s="31"/>
      <c r="E94" s="31"/>
      <c r="F94" s="31"/>
      <c r="G94" s="31"/>
    </row>
    <row r="95" spans="1:7" x14ac:dyDescent="0.75">
      <c r="A95" s="31"/>
      <c r="B95" s="31"/>
      <c r="C95" s="31"/>
      <c r="D95" s="31"/>
      <c r="E95" s="31"/>
      <c r="F95" s="31"/>
      <c r="G95" s="31"/>
    </row>
    <row r="96" spans="1:7" x14ac:dyDescent="0.75">
      <c r="A96" s="31"/>
      <c r="B96" s="31"/>
      <c r="C96" s="31"/>
      <c r="D96" s="31"/>
      <c r="E96" s="31"/>
      <c r="F96" s="31"/>
      <c r="G96" s="31"/>
    </row>
    <row r="97" spans="1:7" x14ac:dyDescent="0.75">
      <c r="A97" s="31"/>
      <c r="B97" s="31"/>
      <c r="C97" s="31"/>
      <c r="D97" s="31"/>
      <c r="E97" s="31"/>
      <c r="F97" s="31"/>
      <c r="G97" s="31"/>
    </row>
    <row r="98" spans="1:7" x14ac:dyDescent="0.75">
      <c r="A98" s="31"/>
      <c r="B98" s="31"/>
      <c r="C98" s="31"/>
      <c r="D98" s="31"/>
      <c r="E98" s="31"/>
      <c r="F98" s="31"/>
      <c r="G98" s="31"/>
    </row>
    <row r="99" spans="1:7" x14ac:dyDescent="0.75">
      <c r="A99" s="31"/>
      <c r="B99" s="31"/>
      <c r="C99" s="31"/>
      <c r="D99" s="31"/>
      <c r="E99" s="31"/>
      <c r="F99" s="31"/>
      <c r="G99" s="31"/>
    </row>
    <row r="100" spans="1:7" x14ac:dyDescent="0.75">
      <c r="A100" s="31"/>
      <c r="B100" s="31"/>
      <c r="C100" s="31"/>
      <c r="D100" s="31"/>
      <c r="E100" s="31"/>
      <c r="F100" s="31"/>
      <c r="G100" s="31"/>
    </row>
    <row r="101" spans="1:7" x14ac:dyDescent="0.75">
      <c r="A101" s="31"/>
      <c r="B101" s="31"/>
      <c r="C101" s="31"/>
      <c r="D101" s="31"/>
      <c r="E101" s="31"/>
      <c r="F101" s="31"/>
      <c r="G101" s="31"/>
    </row>
    <row r="102" spans="1:7" x14ac:dyDescent="0.75">
      <c r="A102" s="31"/>
      <c r="B102" s="31"/>
      <c r="C102" s="31"/>
      <c r="D102" s="31"/>
      <c r="E102" s="31"/>
      <c r="F102" s="31"/>
      <c r="G102" s="31"/>
    </row>
    <row r="103" spans="1:7" x14ac:dyDescent="0.75">
      <c r="A103" s="31"/>
      <c r="B103" s="31"/>
      <c r="C103" s="31"/>
      <c r="D103" s="31"/>
      <c r="E103" s="31"/>
      <c r="F103" s="31"/>
      <c r="G103" s="31"/>
    </row>
    <row r="104" spans="1:7" x14ac:dyDescent="0.75">
      <c r="A104" s="31"/>
      <c r="B104" s="31"/>
      <c r="C104" s="31"/>
      <c r="D104" s="31"/>
      <c r="E104" s="31"/>
      <c r="F104" s="31"/>
      <c r="G104" s="31"/>
    </row>
    <row r="105" spans="1:7" x14ac:dyDescent="0.75">
      <c r="A105" s="31"/>
      <c r="B105" s="31"/>
      <c r="C105" s="31"/>
      <c r="D105" s="31"/>
      <c r="E105" s="31"/>
      <c r="F105" s="31"/>
      <c r="G105" s="31"/>
    </row>
    <row r="106" spans="1:7" x14ac:dyDescent="0.75">
      <c r="A106" s="31"/>
      <c r="B106" s="31"/>
      <c r="C106" s="31"/>
      <c r="D106" s="31"/>
      <c r="E106" s="31"/>
      <c r="F106" s="31"/>
      <c r="G106" s="31"/>
    </row>
    <row r="107" spans="1:7" x14ac:dyDescent="0.75">
      <c r="A107" s="31"/>
      <c r="B107" s="31"/>
      <c r="C107" s="31"/>
      <c r="D107" s="31"/>
      <c r="E107" s="31"/>
      <c r="F107" s="31"/>
      <c r="G107" s="31"/>
    </row>
    <row r="108" spans="1:7" x14ac:dyDescent="0.75">
      <c r="A108" s="31"/>
      <c r="B108" s="31"/>
      <c r="C108" s="31"/>
      <c r="D108" s="31"/>
      <c r="E108" s="31"/>
      <c r="F108" s="31"/>
      <c r="G108" s="31"/>
    </row>
    <row r="109" spans="1:7" x14ac:dyDescent="0.75">
      <c r="A109" s="31"/>
      <c r="B109" s="31"/>
      <c r="C109" s="31"/>
      <c r="D109" s="31"/>
      <c r="E109" s="31"/>
      <c r="F109" s="31"/>
      <c r="G109" s="31"/>
    </row>
    <row r="110" spans="1:7" x14ac:dyDescent="0.75">
      <c r="A110" s="31"/>
      <c r="B110" s="31"/>
      <c r="C110" s="31"/>
      <c r="D110" s="31"/>
      <c r="E110" s="31"/>
      <c r="F110" s="31"/>
      <c r="G110" s="31"/>
    </row>
    <row r="111" spans="1:7" x14ac:dyDescent="0.75">
      <c r="A111" s="31"/>
      <c r="B111" s="31"/>
      <c r="C111" s="31"/>
      <c r="D111" s="31"/>
      <c r="E111" s="31"/>
      <c r="F111" s="31"/>
      <c r="G111" s="31"/>
    </row>
    <row r="112" spans="1:7" x14ac:dyDescent="0.75">
      <c r="A112" s="31"/>
      <c r="B112" s="31"/>
      <c r="C112" s="31"/>
      <c r="D112" s="31"/>
      <c r="E112" s="31"/>
      <c r="F112" s="31"/>
      <c r="G112" s="31"/>
    </row>
    <row r="113" spans="1:7" x14ac:dyDescent="0.75">
      <c r="A113" s="31"/>
      <c r="B113" s="31"/>
      <c r="C113" s="31"/>
      <c r="D113" s="31"/>
      <c r="E113" s="31"/>
      <c r="F113" s="31"/>
      <c r="G113" s="31"/>
    </row>
    <row r="114" spans="1:7" x14ac:dyDescent="0.75">
      <c r="A114" s="31"/>
      <c r="B114" s="31"/>
      <c r="C114" s="31"/>
      <c r="D114" s="31"/>
      <c r="E114" s="31"/>
      <c r="F114" s="31"/>
      <c r="G114" s="31"/>
    </row>
    <row r="115" spans="1:7" x14ac:dyDescent="0.75">
      <c r="A115" s="31"/>
      <c r="B115" s="31"/>
      <c r="C115" s="31"/>
      <c r="D115" s="31"/>
      <c r="E115" s="31"/>
      <c r="F115" s="31"/>
      <c r="G115" s="31"/>
    </row>
    <row r="116" spans="1:7" x14ac:dyDescent="0.75">
      <c r="A116" s="31"/>
      <c r="B116" s="31"/>
      <c r="C116" s="31"/>
      <c r="D116" s="31"/>
      <c r="E116" s="31"/>
      <c r="F116" s="31"/>
      <c r="G116" s="31"/>
    </row>
    <row r="117" spans="1:7" x14ac:dyDescent="0.75">
      <c r="B117"/>
      <c r="C117"/>
      <c r="D117"/>
    </row>
  </sheetData>
  <mergeCells count="1">
    <mergeCell ref="I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C6E6B-C3A5-4366-9D26-AD5AD9B064EC}">
  <dimension ref="A1:B66"/>
  <sheetViews>
    <sheetView workbookViewId="0">
      <selection activeCell="D11" sqref="D11"/>
    </sheetView>
  </sheetViews>
  <sheetFormatPr baseColWidth="10" defaultRowHeight="14.75" x14ac:dyDescent="0.75"/>
  <cols>
    <col min="1" max="1" width="15" customWidth="1"/>
    <col min="2" max="2" width="15.26953125" bestFit="1" customWidth="1"/>
  </cols>
  <sheetData>
    <row r="1" spans="1:2" x14ac:dyDescent="0.75">
      <c r="A1" s="28" t="s">
        <v>637</v>
      </c>
      <c r="B1" s="25" t="s">
        <v>632</v>
      </c>
    </row>
    <row r="2" spans="1:2" x14ac:dyDescent="0.75">
      <c r="A2" s="19" t="s">
        <v>26</v>
      </c>
      <c r="B2" s="19" t="s">
        <v>476</v>
      </c>
    </row>
    <row r="3" spans="1:2" x14ac:dyDescent="0.75">
      <c r="A3" s="19" t="s">
        <v>50</v>
      </c>
      <c r="B3" s="19" t="s">
        <v>525</v>
      </c>
    </row>
    <row r="4" spans="1:2" x14ac:dyDescent="0.75">
      <c r="A4" s="19" t="s">
        <v>55</v>
      </c>
      <c r="B4" s="19" t="s">
        <v>527</v>
      </c>
    </row>
    <row r="5" spans="1:2" x14ac:dyDescent="0.75">
      <c r="A5" s="19" t="s">
        <v>9</v>
      </c>
      <c r="B5" s="19" t="s">
        <v>508</v>
      </c>
    </row>
    <row r="6" spans="1:2" x14ac:dyDescent="0.75">
      <c r="A6" s="19" t="s">
        <v>7</v>
      </c>
      <c r="B6" s="19" t="s">
        <v>493</v>
      </c>
    </row>
    <row r="7" spans="1:2" x14ac:dyDescent="0.75">
      <c r="A7" s="19" t="s">
        <v>21</v>
      </c>
      <c r="B7" s="19" t="s">
        <v>505</v>
      </c>
    </row>
    <row r="8" spans="1:2" x14ac:dyDescent="0.75">
      <c r="A8" s="20" t="s">
        <v>479</v>
      </c>
      <c r="B8" s="20" t="s">
        <v>503</v>
      </c>
    </row>
    <row r="9" spans="1:2" x14ac:dyDescent="0.75">
      <c r="A9" s="20" t="s">
        <v>478</v>
      </c>
      <c r="B9" s="20" t="s">
        <v>500</v>
      </c>
    </row>
    <row r="10" spans="1:2" x14ac:dyDescent="0.75">
      <c r="A10" s="20" t="s">
        <v>480</v>
      </c>
      <c r="B10" s="20" t="s">
        <v>504</v>
      </c>
    </row>
    <row r="11" spans="1:2" x14ac:dyDescent="0.75">
      <c r="A11" s="19" t="s">
        <v>23</v>
      </c>
      <c r="B11" s="19" t="s">
        <v>494</v>
      </c>
    </row>
    <row r="12" spans="1:2" x14ac:dyDescent="0.75">
      <c r="A12" s="19" t="s">
        <v>6</v>
      </c>
      <c r="B12" s="19" t="s">
        <v>495</v>
      </c>
    </row>
    <row r="13" spans="1:2" x14ac:dyDescent="0.75">
      <c r="A13" s="19" t="s">
        <v>10</v>
      </c>
      <c r="B13" s="19" t="s">
        <v>496</v>
      </c>
    </row>
    <row r="14" spans="1:2" x14ac:dyDescent="0.75">
      <c r="A14" s="19" t="s">
        <v>11</v>
      </c>
      <c r="B14" s="19" t="s">
        <v>502</v>
      </c>
    </row>
    <row r="15" spans="1:2" x14ac:dyDescent="0.75">
      <c r="A15" s="19" t="s">
        <v>16</v>
      </c>
      <c r="B15" s="19" t="s">
        <v>497</v>
      </c>
    </row>
    <row r="16" spans="1:2" x14ac:dyDescent="0.75">
      <c r="A16" s="19" t="s">
        <v>13</v>
      </c>
      <c r="B16" s="19" t="s">
        <v>498</v>
      </c>
    </row>
    <row r="17" spans="1:2" x14ac:dyDescent="0.75">
      <c r="A17" s="19" t="s">
        <v>4</v>
      </c>
      <c r="B17" s="19" t="s">
        <v>499</v>
      </c>
    </row>
    <row r="18" spans="1:2" x14ac:dyDescent="0.75">
      <c r="A18" s="19" t="s">
        <v>5</v>
      </c>
      <c r="B18" s="19" t="s">
        <v>501</v>
      </c>
    </row>
    <row r="19" spans="1:2" x14ac:dyDescent="0.75">
      <c r="A19" s="19" t="s">
        <v>40</v>
      </c>
      <c r="B19" s="19" t="s">
        <v>472</v>
      </c>
    </row>
    <row r="20" spans="1:2" x14ac:dyDescent="0.75">
      <c r="A20" s="19" t="s">
        <v>47</v>
      </c>
      <c r="B20" s="19" t="s">
        <v>473</v>
      </c>
    </row>
    <row r="21" spans="1:2" x14ac:dyDescent="0.75">
      <c r="A21" s="19" t="s">
        <v>46</v>
      </c>
      <c r="B21" s="19" t="s">
        <v>466</v>
      </c>
    </row>
    <row r="22" spans="1:2" x14ac:dyDescent="0.75">
      <c r="A22" s="19" t="s">
        <v>39</v>
      </c>
      <c r="B22" s="19" t="s">
        <v>464</v>
      </c>
    </row>
    <row r="23" spans="1:2" x14ac:dyDescent="0.75">
      <c r="A23" s="19" t="s">
        <v>33</v>
      </c>
      <c r="B23" s="19" t="s">
        <v>468</v>
      </c>
    </row>
    <row r="24" spans="1:2" x14ac:dyDescent="0.75">
      <c r="A24" s="19" t="s">
        <v>8</v>
      </c>
      <c r="B24" s="19" t="s">
        <v>462</v>
      </c>
    </row>
    <row r="25" spans="1:2" x14ac:dyDescent="0.75">
      <c r="A25" s="19" t="s">
        <v>38</v>
      </c>
      <c r="B25" s="19" t="s">
        <v>465</v>
      </c>
    </row>
    <row r="26" spans="1:2" x14ac:dyDescent="0.75">
      <c r="A26" s="19" t="s">
        <v>51</v>
      </c>
      <c r="B26" s="19" t="s">
        <v>471</v>
      </c>
    </row>
    <row r="27" spans="1:2" x14ac:dyDescent="0.75">
      <c r="A27" s="19" t="s">
        <v>43</v>
      </c>
      <c r="B27" s="19" t="s">
        <v>474</v>
      </c>
    </row>
    <row r="28" spans="1:2" x14ac:dyDescent="0.75">
      <c r="A28" s="19" t="s">
        <v>18</v>
      </c>
      <c r="B28" s="19" t="s">
        <v>475</v>
      </c>
    </row>
    <row r="29" spans="1:2" x14ac:dyDescent="0.75">
      <c r="A29" s="19" t="s">
        <v>34</v>
      </c>
      <c r="B29" s="19" t="s">
        <v>540</v>
      </c>
    </row>
    <row r="30" spans="1:2" x14ac:dyDescent="0.75">
      <c r="A30" s="19" t="s">
        <v>37</v>
      </c>
      <c r="B30" s="19" t="s">
        <v>539</v>
      </c>
    </row>
    <row r="31" spans="1:2" x14ac:dyDescent="0.75">
      <c r="A31" s="19" t="s">
        <v>15</v>
      </c>
      <c r="B31" s="19" t="s">
        <v>535</v>
      </c>
    </row>
    <row r="32" spans="1:2" x14ac:dyDescent="0.75">
      <c r="A32" s="19" t="s">
        <v>32</v>
      </c>
      <c r="B32" s="19" t="s">
        <v>538</v>
      </c>
    </row>
    <row r="33" spans="1:2" x14ac:dyDescent="0.75">
      <c r="A33" s="19" t="s">
        <v>30</v>
      </c>
      <c r="B33" s="19" t="s">
        <v>537</v>
      </c>
    </row>
    <row r="34" spans="1:2" x14ac:dyDescent="0.75">
      <c r="A34" s="19" t="s">
        <v>3</v>
      </c>
      <c r="B34" s="19" t="s">
        <v>507</v>
      </c>
    </row>
    <row r="35" spans="1:2" x14ac:dyDescent="0.75">
      <c r="A35" s="19" t="s">
        <v>36</v>
      </c>
      <c r="B35" s="19" t="s">
        <v>528</v>
      </c>
    </row>
    <row r="36" spans="1:2" x14ac:dyDescent="0.75">
      <c r="A36" s="19" t="s">
        <v>485</v>
      </c>
      <c r="B36" s="19" t="s">
        <v>529</v>
      </c>
    </row>
    <row r="37" spans="1:2" x14ac:dyDescent="0.75">
      <c r="A37" s="19" t="s">
        <v>45</v>
      </c>
      <c r="B37" s="19" t="s">
        <v>530</v>
      </c>
    </row>
    <row r="38" spans="1:2" x14ac:dyDescent="0.75">
      <c r="A38" s="19" t="s">
        <v>42</v>
      </c>
      <c r="B38" s="19" t="s">
        <v>531</v>
      </c>
    </row>
    <row r="39" spans="1:2" x14ac:dyDescent="0.75">
      <c r="A39" s="19" t="s">
        <v>52</v>
      </c>
      <c r="B39" s="19" t="s">
        <v>532</v>
      </c>
    </row>
    <row r="40" spans="1:2" x14ac:dyDescent="0.75">
      <c r="A40" s="19" t="s">
        <v>29</v>
      </c>
      <c r="B40" s="19" t="s">
        <v>533</v>
      </c>
    </row>
    <row r="41" spans="1:2" x14ac:dyDescent="0.75">
      <c r="A41" s="19" t="s">
        <v>483</v>
      </c>
      <c r="B41" s="19" t="s">
        <v>638</v>
      </c>
    </row>
    <row r="42" spans="1:2" x14ac:dyDescent="0.75">
      <c r="A42" s="19" t="s">
        <v>12</v>
      </c>
      <c r="B42" s="19" t="s">
        <v>635</v>
      </c>
    </row>
    <row r="43" spans="1:2" x14ac:dyDescent="0.75">
      <c r="A43" s="19" t="s">
        <v>53</v>
      </c>
      <c r="B43" s="19" t="s">
        <v>543</v>
      </c>
    </row>
    <row r="44" spans="1:2" x14ac:dyDescent="0.75">
      <c r="A44" s="20" t="s">
        <v>488</v>
      </c>
      <c r="B44" s="20" t="s">
        <v>506</v>
      </c>
    </row>
    <row r="45" spans="1:2" x14ac:dyDescent="0.75">
      <c r="A45" s="19" t="s">
        <v>41</v>
      </c>
      <c r="B45" s="19" t="s">
        <v>511</v>
      </c>
    </row>
    <row r="46" spans="1:2" x14ac:dyDescent="0.75">
      <c r="A46" s="20" t="s">
        <v>482</v>
      </c>
      <c r="B46" s="20" t="s">
        <v>510</v>
      </c>
    </row>
    <row r="47" spans="1:2" x14ac:dyDescent="0.75">
      <c r="A47" s="19" t="s">
        <v>44</v>
      </c>
      <c r="B47" s="19" t="s">
        <v>513</v>
      </c>
    </row>
    <row r="48" spans="1:2" x14ac:dyDescent="0.75">
      <c r="A48" s="19" t="s">
        <v>49</v>
      </c>
      <c r="B48" s="19" t="s">
        <v>512</v>
      </c>
    </row>
    <row r="49" spans="1:2" x14ac:dyDescent="0.75">
      <c r="A49" s="19" t="s">
        <v>31</v>
      </c>
      <c r="B49" s="19" t="s">
        <v>514</v>
      </c>
    </row>
    <row r="50" spans="1:2" x14ac:dyDescent="0.75">
      <c r="A50" s="19" t="s">
        <v>54</v>
      </c>
      <c r="B50" s="19" t="s">
        <v>518</v>
      </c>
    </row>
    <row r="51" spans="1:2" x14ac:dyDescent="0.75">
      <c r="A51" s="19" t="s">
        <v>486</v>
      </c>
      <c r="B51" s="20" t="s">
        <v>517</v>
      </c>
    </row>
    <row r="52" spans="1:2" x14ac:dyDescent="0.75">
      <c r="A52" s="20" t="s">
        <v>484</v>
      </c>
      <c r="B52" s="20" t="s">
        <v>515</v>
      </c>
    </row>
    <row r="53" spans="1:2" x14ac:dyDescent="0.75">
      <c r="A53" s="19" t="s">
        <v>27</v>
      </c>
      <c r="B53" s="19" t="s">
        <v>519</v>
      </c>
    </row>
    <row r="54" spans="1:2" x14ac:dyDescent="0.75">
      <c r="A54" s="19" t="s">
        <v>489</v>
      </c>
      <c r="B54" s="20" t="s">
        <v>521</v>
      </c>
    </row>
    <row r="55" spans="1:2" x14ac:dyDescent="0.75">
      <c r="A55" s="19" t="s">
        <v>487</v>
      </c>
      <c r="B55" s="20" t="s">
        <v>520</v>
      </c>
    </row>
    <row r="56" spans="1:2" x14ac:dyDescent="0.75">
      <c r="A56" s="19" t="s">
        <v>490</v>
      </c>
      <c r="B56" s="20" t="s">
        <v>522</v>
      </c>
    </row>
    <row r="57" spans="1:2" x14ac:dyDescent="0.75">
      <c r="A57" s="19" t="s">
        <v>491</v>
      </c>
      <c r="B57" s="20" t="s">
        <v>523</v>
      </c>
    </row>
    <row r="58" spans="1:2" x14ac:dyDescent="0.75">
      <c r="A58" s="19" t="s">
        <v>0</v>
      </c>
      <c r="B58" s="19" t="s">
        <v>524</v>
      </c>
    </row>
    <row r="59" spans="1:2" x14ac:dyDescent="0.75">
      <c r="A59" s="19" t="s">
        <v>14</v>
      </c>
      <c r="B59" s="19" t="s">
        <v>467</v>
      </c>
    </row>
    <row r="60" spans="1:2" x14ac:dyDescent="0.75">
      <c r="A60" s="19" t="s">
        <v>48</v>
      </c>
      <c r="B60" s="19" t="s">
        <v>534</v>
      </c>
    </row>
    <row r="61" spans="1:2" x14ac:dyDescent="0.75">
      <c r="A61" s="19" t="s">
        <v>24</v>
      </c>
      <c r="B61" s="19" t="s">
        <v>470</v>
      </c>
    </row>
    <row r="62" spans="1:2" x14ac:dyDescent="0.75">
      <c r="A62" s="19" t="s">
        <v>35</v>
      </c>
      <c r="B62" s="19" t="s">
        <v>477</v>
      </c>
    </row>
    <row r="63" spans="1:2" x14ac:dyDescent="0.75">
      <c r="A63" s="19" t="s">
        <v>2</v>
      </c>
      <c r="B63" s="19" t="s">
        <v>541</v>
      </c>
    </row>
    <row r="64" spans="1:2" x14ac:dyDescent="0.75">
      <c r="A64" s="20" t="s">
        <v>481</v>
      </c>
      <c r="B64" s="20" t="s">
        <v>509</v>
      </c>
    </row>
    <row r="65" spans="1:2" x14ac:dyDescent="0.75">
      <c r="A65" s="19" t="s">
        <v>17</v>
      </c>
      <c r="B65" s="19" t="s">
        <v>463</v>
      </c>
    </row>
    <row r="66" spans="1:2" x14ac:dyDescent="0.75">
      <c r="A66" s="19" t="s">
        <v>28</v>
      </c>
      <c r="B66" s="19" t="s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ORDER</vt:lpstr>
      <vt:lpstr>Pivot Order</vt:lpstr>
      <vt:lpstr>Supplier FR-EN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edouardthieuleux</dc:creator>
  <cp:lastModifiedBy>edouardthieuleux</cp:lastModifiedBy>
  <dcterms:created xsi:type="dcterms:W3CDTF">2020-08-31T19:00:05Z</dcterms:created>
  <dcterms:modified xsi:type="dcterms:W3CDTF">2021-04-19T15:49:00Z</dcterms:modified>
</cp:coreProperties>
</file>